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総務\01　財政、歳入\11　財政状況公表\R02.2.23【依頼】平成30年度財政状況資料集の作成及び提出について\"/>
    </mc:Choice>
  </mc:AlternateContent>
  <xr:revisionPtr revIDLastSave="0" documentId="13_ncr:1_{19105CBD-8D38-485B-87F2-C0B307A35024}"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CO36" i="10"/>
  <c r="BW36" i="10"/>
  <c r="AM36" i="10"/>
  <c r="C36" i="10"/>
  <c r="CO35" i="10"/>
  <c r="BW35" i="10"/>
  <c r="AM35" i="10"/>
  <c r="C35" i="10"/>
  <c r="CO34" i="10"/>
  <c r="BW34" i="10"/>
  <c r="AM34" i="10"/>
  <c r="U34" i="10"/>
  <c r="U35" i="10" s="1"/>
  <c r="U36" i="10" s="1"/>
  <c r="C34" i="10"/>
  <c r="BE34" i="10" l="1"/>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<sst xmlns="http://schemas.openxmlformats.org/spreadsheetml/2006/main" count="1113" uniqueCount="591">
  <si>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</si>
  <si>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</si>
  <si>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</si>
  <si>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</si>
  <si>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</si>
  <si>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</si>
  <si>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</si>
  <si>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</si>
  <si>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</si>
  <si>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</si>
  <si>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</si>
  <si>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</si>
  <si>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</si>
  <si>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</si>
  <si>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</si>
  <si>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</si>
  <si>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</si>
  <si>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</si>
  <si>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</si>
  <si>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</si>
  <si>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</si>
  <si>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</si>
  <si>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</si>
  <si>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</si>
  <si>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</si>
  <si>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</si>
  <si>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</si>
  <si>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</si>
  <si>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</si>
  <si>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</si>
  <si>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</si>
  <si>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</si>
  <si>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</si>
  <si>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</si>
  <si>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</si>
  <si>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</si>
  <si>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</si>
  <si>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</si>
  <si>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</si>
  <si>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</si>
  <si>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</si>
  <si>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</si>
  <si>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</si>
  <si>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</si>
  <si>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</si>
  <si>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</si>
  <si>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</si>
  <si>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</si>
  <si>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</si>
  <si>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</si>
  <si>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</si>
  <si>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</si>
  <si>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</si>
  <si>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</si>
  <si>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</si>
  <si>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</si>
  <si>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</si>
  <si>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</si>
  <si>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</si>
  <si>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</si>
  <si>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</si>
  <si>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</si>
  <si>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</si>
  <si>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</si>
  <si>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</si>
  <si>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</si>
  <si>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</si>
  <si>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</si>
  <si>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</si>
  <si>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</si>
  <si>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</si>
  <si>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</si>
  <si>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</si>
  <si>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</si>
  <si>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</si>
  <si>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</si>
  <si>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</si>
  <si>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</si>
  <si>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</si>
  <si>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</si>
  <si>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</si>
  <si>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</si>
  <si>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</si>
  <si>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</si>
  <si>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</si>
  <si>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</si>
  <si>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</si>
  <si>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</si>
  <si>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</si>
  <si>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</si>
  <si>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</si>
  <si>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</si>
  <si>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</si>
  <si>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</si>
  <si>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</si>
  <si>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</si>
  <si>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</si>
  <si>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麻績村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</si>
  <si>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</si>
  <si>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</si>
  <si>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</si>
  <si>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</si>
  <si>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</si>
  <si>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</si>
  <si>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</si>
  <si>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</si>
  <si>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</si>
  <si>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</si>
  <si>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</si>
  <si>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</si>
  <si>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</si>
  <si>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</si>
  <si>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</si>
  <si>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</si>
  <si>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</si>
  <si>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</si>
  <si>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</si>
  <si>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</si>
  <si>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</si>
  <si>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</si>
  <si>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</si>
  <si>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</si>
  <si>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</si>
  <si>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</si>
  <si>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</si>
  <si>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</si>
  <si>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</si>
  <si>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</si>
  <si>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</si>
  <si>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</si>
  <si>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</si>
  <si>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</si>
  <si>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</si>
  <si>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</si>
  <si>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</si>
  <si>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</si>
  <si>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</si>
  <si>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</si>
  <si>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</si>
  <si>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</si>
  <si>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</si>
  <si>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</si>
  <si>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</si>
  <si>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</si>
  <si>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</si>
  <si>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</si>
  <si>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</si>
  <si>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</si>
  <si>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</si>
  <si>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</si>
  <si>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</si>
  <si>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</si>
  <si>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</si>
  <si>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</si>
  <si>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</si>
  <si>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</si>
  <si>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</si>
  <si>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</si>
  <si>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</si>
  <si>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</si>
  <si>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</si>
  <si>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</si>
  <si>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</si>
  <si>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</si>
  <si>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</si>
  <si>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</si>
  <si>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</si>
  <si>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</si>
  <si>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</si>
  <si>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</si>
  <si>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</si>
  <si>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</si>
  <si>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</si>
  <si>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</si>
  <si>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</si>
  <si>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</si>
  <si>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</si>
  <si>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</si>
  <si>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</si>
  <si>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</si>
  <si>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</si>
  <si>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</si>
  <si>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</si>
  <si>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</si>
  <si>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</si>
  <si>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</si>
  <si>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</si>
  <si>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</si>
  <si>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</si>
  <si>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</si>
  <si>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</si>
  <si>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</si>
  <si>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</si>
  <si>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</si>
  <si>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</si>
  <si>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</si>
  <si>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</si>
  <si>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</si>
  <si>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</si>
  <si>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</si>
  <si>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</si>
  <si>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</si>
  <si>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</si>
  <si>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</si>
  <si>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</si>
  <si>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</si>
  <si>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</si>
  <si>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</si>
  <si>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</si>
  <si>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</si>
  <si>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</si>
  <si>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</si>
  <si>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</si>
  <si>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長野県麻績村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</si>
  <si>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</si>
  <si>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</si>
  <si>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</si>
  <si>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</si>
  <si>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</si>
  <si>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</si>
  <si>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</si>
  <si>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</si>
  <si>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</si>
  <si>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</si>
  <si>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</si>
  <si>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</si>
  <si>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</si>
  <si>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</si>
  <si>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</si>
  <si>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</si>
  <si>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</si>
  <si>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</si>
  <si>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</si>
  <si>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</si>
  <si>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</si>
  <si>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</si>
  <si>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</si>
  <si>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</si>
  <si>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</si>
  <si>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</si>
  <si>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</si>
  <si>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</si>
  <si>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</si>
  <si>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</si>
  <si>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</si>
  <si>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</si>
  <si>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</si>
  <si>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</si>
  <si>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</si>
  <si>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</si>
  <si>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</si>
  <si>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</si>
  <si>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</si>
  <si>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</si>
  <si>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</si>
  <si>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</si>
  <si>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</si>
  <si>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</si>
  <si>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</si>
  <si>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</si>
  <si>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</si>
  <si>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</si>
  <si>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</si>
  <si>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</si>
  <si>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</si>
  <si>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</si>
  <si>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</si>
  <si>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</si>
  <si>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</si>
  <si>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</si>
  <si>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</si>
  <si>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</si>
  <si>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</si>
  <si>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</si>
  <si>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</si>
  <si>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</si>
  <si>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</si>
  <si>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</si>
  <si>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</si>
  <si>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</si>
  <si>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</si>
  <si>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</si>
  <si>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</si>
  <si>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</si>
  <si>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</si>
  <si>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</si>
  <si>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</si>
  <si>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</si>
  <si>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</si>
  <si>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</si>
  <si>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</si>
  <si>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</si>
  <si>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</si>
  <si>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</si>
  <si>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</si>
  <si>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</si>
  <si>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</si>
  <si>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</si>
  <si>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</si>
  <si>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</si>
  <si>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</si>
  <si>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</si>
  <si>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</si>
  <si>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</si>
  <si>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</si>
  <si>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</si>
  <si>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</si>
  <si>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</si>
  <si>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</si>
  <si>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</si>
  <si>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</si>
  <si>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</si>
  <si>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</si>
  <si>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</si>
  <si>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</si>
  <si>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</si>
  <si>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</si>
  <si>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</si>
  <si>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</si>
  <si>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</si>
  <si>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</si>
  <si>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</si>
  <si>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</si>
  <si>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</si>
  <si>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</si>
  <si>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</si>
  <si>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</si>
  <si>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</si>
  <si>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</si>
  <si>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</si>
  <si>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</si>
  <si>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</si>
  <si>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</si>
  <si>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</si>
  <si>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</si>
  <si>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</si>
  <si>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</si>
  <si>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</si>
  <si>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</si>
  <si>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</si>
  <si>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</si>
  <si>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</si>
  <si>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</si>
  <si>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</si>
  <si>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</si>
  <si>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</si>
  <si>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</si>
  <si>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</si>
  <si>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</si>
  <si>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</si>
  <si>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</si>
  <si>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</si>
  <si>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</si>
  <si>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</si>
  <si>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</si>
  <si>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</si>
  <si>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</si>
  <si>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</si>
  <si>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</si>
  <si>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</si>
  <si>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</si>
  <si>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</si>
  <si>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長野県麻績村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</si>
  <si>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</si>
  <si>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</si>
  <si>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</si>
  <si>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</si>
  <si>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</si>
  <si>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</si>
  <si>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</si>
  <si>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</si>
  <si>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</si>
  <si>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</si>
  <si>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</si>
  <si>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</si>
  <si>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</si>
  <si>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</si>
  <si>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</si>
  <si>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</si>
  <si>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</si>
  <si>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</si>
  <si>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</si>
  <si>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</si>
  <si>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</si>
  <si>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</si>
  <si>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</si>
  <si>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</si>
  <si>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</si>
  <si>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</si>
  <si>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</si>
  <si>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</si>
  <si>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</si>
  <si>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</si>
  <si>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</si>
  <si>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</si>
  <si>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</si>
  <si>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</si>
  <si>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麻績村国民健康保険特別会計</t>
    <phoneticPr fontId="5"/>
  </si>
  <si>
    <t>麻績村介護保険特別会計</t>
    <phoneticPr fontId="5"/>
  </si>
  <si>
    <t>麻績村後期高齢者医療特別会計</t>
    <phoneticPr fontId="5"/>
  </si>
  <si>
    <t>麻績村水道事業特別会計</t>
    <phoneticPr fontId="5"/>
  </si>
  <si>
    <t>法非適用企業</t>
    <phoneticPr fontId="5"/>
  </si>
  <si>
    <t>麻績村下水道事業特別会計</t>
    <phoneticPr fontId="5"/>
  </si>
  <si>
    <t>麻績村観光事業特別会計</t>
    <phoneticPr fontId="5"/>
  </si>
  <si>
    <t>麻績村聖高原別荘地地上権分譲事業特別会計</t>
    <phoneticPr fontId="5"/>
  </si>
  <si>
    <t>麻績村住宅団地分譲事業特別会計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</si>
  <si>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</si>
  <si>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</si>
  <si>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</si>
  <si>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</si>
  <si>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</si>
  <si>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</si>
  <si>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</si>
  <si>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</si>
  <si>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</si>
  <si>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</si>
  <si>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</si>
  <si>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</si>
  <si>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</si>
  <si>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</si>
  <si>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</si>
  <si>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</si>
  <si>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</si>
  <si>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</si>
  <si>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</si>
  <si>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</si>
  <si>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</si>
  <si>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</si>
  <si>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</si>
  <si>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</si>
  <si>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</si>
  <si>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</si>
  <si>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</si>
  <si>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</si>
  <si>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</si>
  <si>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</si>
  <si>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</si>
  <si>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</si>
  <si>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</si>
  <si>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</si>
  <si>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</si>
  <si>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</si>
  <si>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</si>
  <si>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</si>
  <si>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</si>
  <si>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</si>
  <si>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</si>
  <si>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</si>
  <si>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</si>
  <si>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</si>
  <si>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</si>
  <si>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</si>
  <si>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</si>
  <si>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</si>
  <si>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</si>
  <si>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</si>
  <si>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</si>
  <si>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</si>
  <si>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</si>
  <si>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</si>
  <si>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</si>
  <si>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</si>
  <si>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</si>
  <si>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</si>
  <si>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</si>
  <si>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</si>
  <si>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</si>
  <si>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</si>
  <si>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麻績村下水道事業特別会計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</si>
  <si>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</si>
  <si>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</si>
  <si>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</si>
  <si>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</si>
  <si>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</si>
  <si>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</si>
  <si>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</si>
  <si>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</si>
  <si>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</si>
  <si>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</si>
  <si>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</si>
  <si>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</si>
  <si>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</si>
  <si>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</si>
  <si>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</si>
  <si>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</si>
  <si>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</si>
  <si>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</si>
  <si>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</si>
  <si>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</si>
  <si>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</si>
  <si>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</si>
  <si>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</si>
  <si>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</si>
  <si>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</si>
  <si>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</si>
  <si>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</si>
  <si>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</si>
  <si>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</si>
  <si>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</si>
  <si>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</si>
  <si>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</si>
  <si>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</si>
  <si>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</si>
  <si>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</si>
  <si>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</si>
  <si>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</si>
  <si>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</si>
  <si>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</si>
  <si>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</si>
  <si>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</si>
  <si>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</si>
  <si>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</si>
  <si>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</si>
  <si>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</si>
  <si>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</si>
  <si>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</si>
  <si>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</si>
  <si>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</si>
  <si>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</si>
  <si>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</si>
  <si>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</si>
  <si>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</si>
  <si>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</si>
  <si>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</si>
  <si>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</si>
  <si>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</si>
  <si>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</si>
  <si>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</si>
  <si>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</si>
  <si>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</si>
  <si>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</si>
  <si>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</si>
  <si>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</si>
  <si>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</si>
  <si>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</si>
  <si>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</si>
  <si>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</si>
  <si>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</si>
  <si>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</si>
  <si>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</si>
  <si>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</si>
  <si>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</si>
  <si>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</si>
  <si>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</si>
  <si>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</si>
  <si>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</si>
  <si>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</si>
  <si>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</si>
  <si>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</si>
  <si>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</si>
  <si>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</si>
  <si>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</si>
  <si>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</si>
  <si>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</si>
  <si>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</si>
  <si>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</si>
  <si>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</si>
  <si>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</si>
  <si>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</si>
  <si>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</si>
  <si>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</si>
  <si>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</si>
  <si>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</si>
  <si>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</si>
  <si>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</si>
  <si>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3.14</t>
  </si>
  <si>
    <t>麻績村聖高原別荘地地上権分譲事業特別会計</t>
  </si>
  <si>
    <t>一般会計</t>
  </si>
  <si>
    <t>麻績村介護保険特別会計</t>
  </si>
  <si>
    <t>麻績村国民健康保険特別会計</t>
  </si>
  <si>
    <t>麻績村住宅団地分譲事業特別会計</t>
  </si>
  <si>
    <t>麻績村下水道事業特別会計</t>
  </si>
  <si>
    <t>麻績村水道事業特別会計</t>
  </si>
  <si>
    <t>麻績村後期高齢者医療特別会計</t>
  </si>
  <si>
    <t>その他会計（赤字）</t>
  </si>
  <si>
    <t>その他会計（黒字）</t>
  </si>
  <si>
    <t>H25末</t>
    <phoneticPr fontId="5"/>
  </si>
  <si>
    <t>H26末</t>
    <phoneticPr fontId="5"/>
  </si>
  <si>
    <t>H27末</t>
    <phoneticPr fontId="5"/>
  </si>
  <si>
    <t>H28末</t>
    <phoneticPr fontId="5"/>
  </si>
  <si>
    <t>H29末</t>
    <phoneticPr fontId="5"/>
  </si>
  <si>
    <t>下水道施設整備基金</t>
    <rPh sb="0" eb="3">
      <t>ゲスイドウ</t>
    </rPh>
    <rPh sb="3" eb="5">
      <t>シセツ</t>
    </rPh>
    <rPh sb="5" eb="7">
      <t>セイビ</t>
    </rPh>
    <rPh sb="7" eb="9">
      <t>キキン</t>
    </rPh>
    <phoneticPr fontId="18"/>
  </si>
  <si>
    <t>観光事業振興基金</t>
    <rPh sb="0" eb="2">
      <t>カンコウ</t>
    </rPh>
    <rPh sb="2" eb="4">
      <t>ジギョウ</t>
    </rPh>
    <rPh sb="4" eb="6">
      <t>シンコウ</t>
    </rPh>
    <rPh sb="6" eb="8">
      <t>キキン</t>
    </rPh>
    <phoneticPr fontId="18"/>
  </si>
  <si>
    <t>農業構造改善事業基金</t>
    <rPh sb="0" eb="2">
      <t>ノウギョウ</t>
    </rPh>
    <rPh sb="2" eb="4">
      <t>コウゾウ</t>
    </rPh>
    <rPh sb="4" eb="6">
      <t>カイゼン</t>
    </rPh>
    <rPh sb="6" eb="8">
      <t>ジギョウ</t>
    </rPh>
    <rPh sb="8" eb="10">
      <t>キキン</t>
    </rPh>
    <phoneticPr fontId="18"/>
  </si>
  <si>
    <t>水道事業基金</t>
    <rPh sb="0" eb="2">
      <t>スイドウ</t>
    </rPh>
    <rPh sb="2" eb="4">
      <t>ジギョウ</t>
    </rPh>
    <rPh sb="4" eb="6">
      <t>キキン</t>
    </rPh>
    <phoneticPr fontId="18"/>
  </si>
  <si>
    <t>環境衛生事業基金</t>
    <rPh sb="0" eb="2">
      <t>カンキョウ</t>
    </rPh>
    <rPh sb="2" eb="4">
      <t>エイセイ</t>
    </rPh>
    <rPh sb="4" eb="6">
      <t>ジギョウ</t>
    </rPh>
    <rPh sb="6" eb="8">
      <t>キキン</t>
    </rPh>
    <phoneticPr fontId="18"/>
  </si>
  <si>
    <t>-</t>
    <phoneticPr fontId="2"/>
  </si>
  <si>
    <t>聖高原リゾート株式会社</t>
    <rPh sb="0" eb="3">
      <t>ヒジリコウゲン</t>
    </rPh>
    <rPh sb="7" eb="11">
      <t>カブシキガイシャ</t>
    </rPh>
    <phoneticPr fontId="2"/>
  </si>
  <si>
    <t>株式会社聖高原管理センター</t>
    <rPh sb="0" eb="4">
      <t>カブシキガイシャ</t>
    </rPh>
    <rPh sb="4" eb="7">
      <t>ヒジリコウゲン</t>
    </rPh>
    <rPh sb="7" eb="9">
      <t>カンリ</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</si>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</sst>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9608-48F4-80E6-C74A86AD2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132394</c:v>
                </c:pt>
                <c:pt idx="1">
                  <c:v>170522</c:v>
                </c:pt>
                <c:pt idx="2">
                  <c:v>140344</c:v>
                </c:pt>
                <c:pt idx="3">
                  <c:v>183444</c:v>
                </c:pt>
                <c:pt idx="4">
                  <c:v>127953</c:v>
                </c:pt>
              </c:numCache>
            </c:numRef>
          </c:val>
          <c:smooth val="0"/>
          <c:extLst>
            <c:ext xmlns:c16="http://schemas.microsoft.com/office/drawing/2014/chart" uri="{C3380CC4-5D6E-409C-BE32-E72D297353CC}">
              <c16:uniqueId val="{00000001-9608-48F4-80E6-C74A86AD2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7.98</c:v>
                </c:pt>
                <c:pt idx="2">
                  <c:v>4.6500000000000004</c:v>
                </c:pt>
                <c:pt idx="3">
                  <c:v>4.51</c:v>
                </c:pt>
                <c:pt idx="4">
                  <c:v>4.93</c:v>
                </c:pt>
              </c:numCache>
            </c:numRef>
          </c:val>
          <c:extLst>
            <c:ext xmlns:c16="http://schemas.microsoft.com/office/drawing/2014/chart" uri="{C3380CC4-5D6E-409C-BE32-E72D297353CC}">
              <c16:uniqueId val="{00000000-1EB1-43C5-A558-96E9E498AA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44.16</c:v>
                </c:pt>
                <c:pt idx="1">
                  <c:v>43.96</c:v>
                </c:pt>
                <c:pt idx="2">
                  <c:v>44.43</c:v>
                </c:pt>
                <c:pt idx="3">
                  <c:v>45.71</c:v>
                </c:pt>
                <c:pt idx="4">
                  <c:v>45.59</c:v>
                </c:pt>
              </c:numCache>
            </c:numRef>
          </c:val>
          <c:extLst>
            <c:ext xmlns:c16="http://schemas.microsoft.com/office/drawing/2014/chart" uri="{C3380CC4-5D6E-409C-BE32-E72D297353CC}">
              <c16:uniqueId val="{00000001-1EB1-43C5-A558-96E9E498AA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0.08</c:v>
                </c:pt>
                <c:pt idx="1">
                  <c:v>3.96</c:v>
                </c:pt>
                <c:pt idx="2">
                  <c:v>-3.14</c:v>
                </c:pt>
                <c:pt idx="3">
                  <c:v>5.76</c:v>
                </c:pt>
                <c:pt idx="4">
                  <c:v>5.16</c:v>
                </c:pt>
              </c:numCache>
            </c:numRef>
          </c:val>
          <c:smooth val="0"/>
          <c:extLst>
            <c:ext xmlns:c16="http://schemas.microsoft.com/office/drawing/2014/chart" uri="{C3380CC4-5D6E-409C-BE32-E72D297353CC}">
              <c16:uniqueId val="{00000002-1EB1-43C5-A558-96E9E498AA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0.11</c:v>
                </c:pt>
                <c:pt idx="4">
                  <c:v>#N/A</c:v>
                </c:pt>
                <c:pt idx="5">
                  <c:v>0.03</c:v>
                </c:pt>
                <c:pt idx="6">
                  <c:v>#N/A</c:v>
                </c:pt>
                <c:pt idx="7">
                  <c:v>0.03</c:v>
                </c:pt>
                <c:pt idx="8">
                  <c:v>#N/A</c:v>
                </c:pt>
                <c:pt idx="9">
                  <c:v>0</c:v>
                </c:pt>
              </c:numCache>
            </c:numRef>
          </c:val>
          <c:extLst>
            <c:ext xmlns:c16="http://schemas.microsoft.com/office/drawing/2014/chart" uri="{C3380CC4-5D6E-409C-BE32-E72D297353CC}">
              <c16:uniqueId val="{00000000-403B-4AB4-A5EC-1B9F4545DD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3B-4AB4-A5EC-1B9F4545DDEC}"/>
            </c:ext>
          </c:extLst>
        </c:ser>
        <c:ser>
          <c:idx val="2"/>
          <c:order val="2"/>
          <c:tx>
            <c:strRef>
              <c:f>データシート!$A$29</c:f>
              <c:strCache>
                <c:ptCount val="1"/>
                <c:pt idx="0">
                  <c:v>麻績村後期高齢者医療特別会計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403B-4AB4-A5EC-1B9F4545DDEC}"/>
            </c:ext>
          </c:extLst>
        </c:ser>
        <c:ser>
          <c:idx val="3"/>
          <c:order val="3"/>
          <c:tx>
            <c:strRef>
              <c:f>データシート!$A$30</c:f>
              <c:strCache>
                <c:ptCount val="1"/>
                <c:pt idx="0">
                  <c:v>麻績村水道事業特別会計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0.25</c:v>
                </c:pt>
                <c:pt idx="2">
                  <c:v>#N/A</c:v>
                </c:pt>
                <c:pt idx="3">
                  <c:v>0.21</c:v>
                </c:pt>
                <c:pt idx="4">
                  <c:v>#N/A</c:v>
                </c:pt>
                <c:pt idx="5">
                  <c:v>0.26</c:v>
                </c:pt>
                <c:pt idx="6">
                  <c:v>#N/A</c:v>
                </c:pt>
                <c:pt idx="7">
                  <c:v>0.28000000000000003</c:v>
                </c:pt>
                <c:pt idx="8">
                  <c:v>#N/A</c:v>
                </c:pt>
                <c:pt idx="9">
                  <c:v>0.31</c:v>
                </c:pt>
              </c:numCache>
            </c:numRef>
          </c:val>
          <c:extLst>
            <c:ext xmlns:c16="http://schemas.microsoft.com/office/drawing/2014/chart" uri="{C3380CC4-5D6E-409C-BE32-E72D297353CC}">
              <c16:uniqueId val="{00000003-403B-4AB4-A5EC-1B9F4545DDEC}"/>
            </c:ext>
          </c:extLst>
        </c:ser>
        <c:ser>
          <c:idx val="4"/>
          <c:order val="4"/>
          <c:tx>
            <c:strRef>
              <c:f>データシート!$A$31</c:f>
              <c:strCache>
                <c:ptCount val="1"/>
                <c:pt idx="0">
                  <c:v>麻績村下水道事業特別会計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c:v>
                </c:pt>
                <c:pt idx="2">
                  <c:v>#N/A</c:v>
                </c:pt>
                <c:pt idx="3">
                  <c:v>0.31</c:v>
                </c:pt>
                <c:pt idx="4">
                  <c:v>#N/A</c:v>
                </c:pt>
                <c:pt idx="5">
                  <c:v>0.23</c:v>
                </c:pt>
                <c:pt idx="6">
                  <c:v>#N/A</c:v>
                </c:pt>
                <c:pt idx="7">
                  <c:v>0.33</c:v>
                </c:pt>
                <c:pt idx="8">
                  <c:v>#N/A</c:v>
                </c:pt>
                <c:pt idx="9">
                  <c:v>0.32</c:v>
                </c:pt>
              </c:numCache>
            </c:numRef>
          </c:val>
          <c:extLst>
            <c:ext xmlns:c16="http://schemas.microsoft.com/office/drawing/2014/chart" uri="{C3380CC4-5D6E-409C-BE32-E72D297353CC}">
              <c16:uniqueId val="{00000004-403B-4AB4-A5EC-1B9F4545DDEC}"/>
            </c:ext>
          </c:extLst>
        </c:ser>
        <c:ser>
          <c:idx val="5"/>
          <c:order val="5"/>
          <c:tx>
            <c:strRef>
              <c:f>データシート!$A$32</c:f>
              <c:strCache>
                <c:ptCount val="1"/>
                <c:pt idx="0">
                  <c:v>麻績村住宅団地分譲事業特別会計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0.78</c:v>
                </c:pt>
                <c:pt idx="2">
                  <c:v>#N/A</c:v>
                </c:pt>
                <c:pt idx="3">
                  <c:v>0.75</c:v>
                </c:pt>
                <c:pt idx="4">
                  <c:v>#N/A</c:v>
                </c:pt>
                <c:pt idx="5">
                  <c:v>0.75</c:v>
                </c:pt>
                <c:pt idx="6">
                  <c:v>#N/A</c:v>
                </c:pt>
                <c:pt idx="7">
                  <c:v>0.76</c:v>
                </c:pt>
                <c:pt idx="8">
                  <c:v>#N/A</c:v>
                </c:pt>
                <c:pt idx="9">
                  <c:v>0.76</c:v>
                </c:pt>
              </c:numCache>
            </c:numRef>
          </c:val>
          <c:extLst>
            <c:ext xmlns:c16="http://schemas.microsoft.com/office/drawing/2014/chart" uri="{C3380CC4-5D6E-409C-BE32-E72D297353CC}">
              <c16:uniqueId val="{00000005-403B-4AB4-A5EC-1B9F4545DDEC}"/>
            </c:ext>
          </c:extLst>
        </c:ser>
        <c:ser>
          <c:idx val="6"/>
          <c:order val="6"/>
          <c:tx>
            <c:strRef>
              <c:f>データシート!$A$33</c:f>
              <c:strCache>
                <c:ptCount val="1"/>
                <c:pt idx="0">
                  <c:v>麻績村国民健康保険特別会計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2.8</c:v>
                </c:pt>
                <c:pt idx="2">
                  <c:v>#N/A</c:v>
                </c:pt>
                <c:pt idx="3">
                  <c:v>3.61</c:v>
                </c:pt>
                <c:pt idx="4">
                  <c:v>#N/A</c:v>
                </c:pt>
                <c:pt idx="5">
                  <c:v>3.17</c:v>
                </c:pt>
                <c:pt idx="6">
                  <c:v>#N/A</c:v>
                </c:pt>
                <c:pt idx="7">
                  <c:v>4.42</c:v>
                </c:pt>
                <c:pt idx="8">
                  <c:v>#N/A</c:v>
                </c:pt>
                <c:pt idx="9">
                  <c:v>2.79</c:v>
                </c:pt>
              </c:numCache>
            </c:numRef>
          </c:val>
          <c:extLst>
            <c:ext xmlns:c16="http://schemas.microsoft.com/office/drawing/2014/chart" uri="{C3380CC4-5D6E-409C-BE32-E72D297353CC}">
              <c16:uniqueId val="{00000006-403B-4AB4-A5EC-1B9F4545DDEC}"/>
            </c:ext>
          </c:extLst>
        </c:ser>
        <c:ser>
          <c:idx val="7"/>
          <c:order val="7"/>
          <c:tx>
            <c:strRef>
              <c:f>データシート!$A$34</c:f>
              <c:strCache>
                <c:ptCount val="1"/>
                <c:pt idx="0">
                  <c:v>麻績村介護保険特別会計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2.13</c:v>
                </c:pt>
                <c:pt idx="2">
                  <c:v>#N/A</c:v>
                </c:pt>
                <c:pt idx="3">
                  <c:v>2.2599999999999998</c:v>
                </c:pt>
                <c:pt idx="4">
                  <c:v>#N/A</c:v>
                </c:pt>
                <c:pt idx="5">
                  <c:v>2.06</c:v>
                </c:pt>
                <c:pt idx="6">
                  <c:v>#N/A</c:v>
                </c:pt>
                <c:pt idx="7">
                  <c:v>2.78</c:v>
                </c:pt>
                <c:pt idx="8">
                  <c:v>#N/A</c:v>
                </c:pt>
                <c:pt idx="9">
                  <c:v>3.65</c:v>
                </c:pt>
              </c:numCache>
            </c:numRef>
          </c:val>
          <c:extLst>
            <c:ext xmlns:c16="http://schemas.microsoft.com/office/drawing/2014/chart" uri="{C3380CC4-5D6E-409C-BE32-E72D297353CC}">
              <c16:uniqueId val="{00000007-403B-4AB4-A5EC-1B9F4545DD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5.38</c:v>
                </c:pt>
                <c:pt idx="2">
                  <c:v>#N/A</c:v>
                </c:pt>
                <c:pt idx="3">
                  <c:v>7.98</c:v>
                </c:pt>
                <c:pt idx="4">
                  <c:v>#N/A</c:v>
                </c:pt>
                <c:pt idx="5">
                  <c:v>4.6500000000000004</c:v>
                </c:pt>
                <c:pt idx="6">
                  <c:v>#N/A</c:v>
                </c:pt>
                <c:pt idx="7">
                  <c:v>4.5</c:v>
                </c:pt>
                <c:pt idx="8">
                  <c:v>#N/A</c:v>
                </c:pt>
                <c:pt idx="9">
                  <c:v>4.93</c:v>
                </c:pt>
              </c:numCache>
            </c:numRef>
          </c:val>
          <c:extLst>
            <c:ext xmlns:c16="http://schemas.microsoft.com/office/drawing/2014/chart" uri="{C3380CC4-5D6E-409C-BE32-E72D297353CC}">
              <c16:uniqueId val="{00000008-403B-4AB4-A5EC-1B9F4545DDEC}"/>
            </c:ext>
          </c:extLst>
        </c:ser>
        <c:ser>
          <c:idx val="9"/>
          <c:order val="9"/>
          <c:tx>
            <c:strRef>
              <c:f>データシート!$A$36</c:f>
              <c:strCache>
                <c:ptCount val="1"/>
                <c:pt idx="0">
                  <c:v>麻績村聖高原別荘地地上権分譲事業特別会計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111.57</c:v>
                </c:pt>
                <c:pt idx="2">
                  <c:v>#N/A</c:v>
                </c:pt>
                <c:pt idx="3">
                  <c:v>108.05</c:v>
                </c:pt>
                <c:pt idx="4">
                  <c:v>#N/A</c:v>
                </c:pt>
                <c:pt idx="5">
                  <c:v>108.63</c:v>
                </c:pt>
                <c:pt idx="6">
                  <c:v>#N/A</c:v>
                </c:pt>
                <c:pt idx="7">
                  <c:v>111.76</c:v>
                </c:pt>
                <c:pt idx="8">
                  <c:v>#N/A</c:v>
                </c:pt>
                <c:pt idx="9">
                  <c:v>111.46</c:v>
                </c:pt>
              </c:numCache>
            </c:numRef>
          </c:val>
          <c:extLst>
            <c:ext xmlns:c16="http://schemas.microsoft.com/office/drawing/2014/chart" uri="{C3380CC4-5D6E-409C-BE32-E72D297353CC}">
              <c16:uniqueId val="{00000009-403B-4AB4-A5EC-1B9F4545DD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c:v>
                </c:pt>
                <c:pt idx="5">
                  <c:v>311</c:v>
                </c:pt>
                <c:pt idx="8">
                  <c:v>311</c:v>
                </c:pt>
                <c:pt idx="11">
                  <c:v>287</c:v>
                </c:pt>
                <c:pt idx="14">
                  <c:v>290</c:v>
                </c:pt>
              </c:numCache>
            </c:numRef>
          </c:val>
          <c:extLst>
            <c:ext xmlns:c16="http://schemas.microsoft.com/office/drawing/2014/chart" uri="{C3380CC4-5D6E-409C-BE32-E72D297353CC}">
              <c16:uniqueId val="{00000000-0246-4D90-8FD8-CB1AC1256A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46-4D90-8FD8-CB1AC1256A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246-4D90-8FD8-CB1AC1256A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7</c:v>
                </c:pt>
                <c:pt idx="9">
                  <c:v>6</c:v>
                </c:pt>
                <c:pt idx="12">
                  <c:v>2</c:v>
                </c:pt>
              </c:numCache>
            </c:numRef>
          </c:val>
          <c:extLst>
            <c:ext xmlns:c16="http://schemas.microsoft.com/office/drawing/2014/chart" uri="{C3380CC4-5D6E-409C-BE32-E72D297353CC}">
              <c16:uniqueId val="{00000003-0246-4D90-8FD8-CB1AC1256A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176</c:v>
                </c:pt>
                <c:pt idx="3">
                  <c:v>165</c:v>
                </c:pt>
                <c:pt idx="6">
                  <c:v>155</c:v>
                </c:pt>
                <c:pt idx="9">
                  <c:v>145</c:v>
                </c:pt>
                <c:pt idx="12">
                  <c:v>133</c:v>
                </c:pt>
              </c:numCache>
            </c:numRef>
          </c:val>
          <c:extLst>
            <c:ext xmlns:c16="http://schemas.microsoft.com/office/drawing/2014/chart" uri="{C3380CC4-5D6E-409C-BE32-E72D297353CC}">
              <c16:uniqueId val="{00000004-0246-4D90-8FD8-CB1AC1256A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46-4D90-8FD8-CB1AC1256A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46-4D90-8FD8-CB1AC1256A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239</c:v>
                </c:pt>
                <c:pt idx="3">
                  <c:v>225</c:v>
                </c:pt>
                <c:pt idx="6">
                  <c:v>228</c:v>
                </c:pt>
                <c:pt idx="9">
                  <c:v>209</c:v>
                </c:pt>
                <c:pt idx="12">
                  <c:v>217</c:v>
                </c:pt>
              </c:numCache>
            </c:numRef>
          </c:val>
          <c:extLst>
            <c:ext xmlns:c16="http://schemas.microsoft.com/office/drawing/2014/chart" uri="{C3380CC4-5D6E-409C-BE32-E72D297353CC}">
              <c16:uniqueId val="{00000007-0246-4D90-8FD8-CB1AC1256A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c:v>
                </c:pt>
                <c:pt idx="2">
                  <c:v>#N/A</c:v>
                </c:pt>
                <c:pt idx="3">
                  <c:v>#N/A</c:v>
                </c:pt>
                <c:pt idx="4">
                  <c:v>88</c:v>
                </c:pt>
                <c:pt idx="5">
                  <c:v>#N/A</c:v>
                </c:pt>
                <c:pt idx="6">
                  <c:v>#N/A</c:v>
                </c:pt>
                <c:pt idx="7">
                  <c:v>79</c:v>
                </c:pt>
                <c:pt idx="8">
                  <c:v>#N/A</c:v>
                </c:pt>
                <c:pt idx="9">
                  <c:v>#N/A</c:v>
                </c:pt>
                <c:pt idx="10">
                  <c:v>73</c:v>
                </c:pt>
                <c:pt idx="11">
                  <c:v>#N/A</c:v>
                </c:pt>
                <c:pt idx="12">
                  <c:v>#N/A</c:v>
                </c:pt>
                <c:pt idx="13">
                  <c:v>62</c:v>
                </c:pt>
                <c:pt idx="14">
                  <c:v>#N/A</c:v>
                </c:pt>
              </c:numCache>
            </c:numRef>
          </c:val>
          <c:smooth val="0"/>
          <c:extLst>
            <c:ext xmlns:c16="http://schemas.microsoft.com/office/drawing/2014/chart" uri="{C3380CC4-5D6E-409C-BE32-E72D297353CC}">
              <c16:uniqueId val="{00000008-0246-4D90-8FD8-CB1AC1256A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2743</c:v>
                </c:pt>
                <c:pt idx="5">
                  <c:v>2801</c:v>
                </c:pt>
                <c:pt idx="8">
                  <c:v>2835</c:v>
                </c:pt>
                <c:pt idx="11">
                  <c:v>2908</c:v>
                </c:pt>
                <c:pt idx="14">
                  <c:v>2886</c:v>
                </c:pt>
              </c:numCache>
            </c:numRef>
          </c:val>
          <c:extLst>
            <c:ext xmlns:c16="http://schemas.microsoft.com/office/drawing/2014/chart" uri="{C3380CC4-5D6E-409C-BE32-E72D297353CC}">
              <c16:uniqueId val="{00000000-250D-48AF-9F90-3BE5717BE6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79</c:v>
                </c:pt>
                <c:pt idx="5">
                  <c:v>72</c:v>
                </c:pt>
                <c:pt idx="8">
                  <c:v>65</c:v>
                </c:pt>
                <c:pt idx="11">
                  <c:v>58</c:v>
                </c:pt>
                <c:pt idx="14">
                  <c:v>51</c:v>
                </c:pt>
              </c:numCache>
            </c:numRef>
          </c:val>
          <c:extLst>
            <c:ext xmlns:c16="http://schemas.microsoft.com/office/drawing/2014/chart" uri="{C3380CC4-5D6E-409C-BE32-E72D297353CC}">
              <c16:uniqueId val="{00000001-250D-48AF-9F90-3BE5717BE6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2194</c:v>
                </c:pt>
                <c:pt idx="5">
                  <c:v>2319</c:v>
                </c:pt>
                <c:pt idx="8">
                  <c:v>2484</c:v>
                </c:pt>
                <c:pt idx="11">
                  <c:v>2526</c:v>
                </c:pt>
                <c:pt idx="14">
                  <c:v>2567</c:v>
                </c:pt>
              </c:numCache>
            </c:numRef>
          </c:val>
          <c:extLst>
            <c:ext xmlns:c16="http://schemas.microsoft.com/office/drawing/2014/chart" uri="{C3380CC4-5D6E-409C-BE32-E72D297353CC}">
              <c16:uniqueId val="{00000002-250D-48AF-9F90-3BE5717BE6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0D-48AF-9F90-3BE5717BE6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0D-48AF-9F90-3BE5717BE6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0D-48AF-9F90-3BE5717BE6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579</c:v>
                </c:pt>
                <c:pt idx="3">
                  <c:v>605</c:v>
                </c:pt>
                <c:pt idx="6">
                  <c:v>588</c:v>
                </c:pt>
                <c:pt idx="9">
                  <c:v>571</c:v>
                </c:pt>
                <c:pt idx="12">
                  <c:v>538</c:v>
                </c:pt>
              </c:numCache>
            </c:numRef>
          </c:val>
          <c:extLst>
            <c:ext xmlns:c16="http://schemas.microsoft.com/office/drawing/2014/chart" uri="{C3380CC4-5D6E-409C-BE32-E72D297353CC}">
              <c16:uniqueId val="{00000006-250D-48AF-9F90-3BE5717BE6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49</c:v>
                </c:pt>
                <c:pt idx="3">
                  <c:v>37</c:v>
                </c:pt>
                <c:pt idx="6">
                  <c:v>29</c:v>
                </c:pt>
                <c:pt idx="9">
                  <c:v>24</c:v>
                </c:pt>
                <c:pt idx="12">
                  <c:v>23</c:v>
                </c:pt>
              </c:numCache>
            </c:numRef>
          </c:val>
          <c:extLst>
            <c:ext xmlns:c16="http://schemas.microsoft.com/office/drawing/2014/chart" uri="{C3380CC4-5D6E-409C-BE32-E72D297353CC}">
              <c16:uniqueId val="{00000007-250D-48AF-9F90-3BE5717BE6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1968</c:v>
                </c:pt>
                <c:pt idx="3">
                  <c:v>1890</c:v>
                </c:pt>
                <c:pt idx="6">
                  <c:v>1701</c:v>
                </c:pt>
                <c:pt idx="9">
                  <c:v>1564</c:v>
                </c:pt>
                <c:pt idx="12">
                  <c:v>1425</c:v>
                </c:pt>
              </c:numCache>
            </c:numRef>
          </c:val>
          <c:extLst>
            <c:ext xmlns:c16="http://schemas.microsoft.com/office/drawing/2014/chart" uri="{C3380CC4-5D6E-409C-BE32-E72D297353CC}">
              <c16:uniqueId val="{00000008-250D-48AF-9F90-3BE5717BE6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0D-48AF-9F90-3BE5717BE6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2115</c:v>
                </c:pt>
                <c:pt idx="3">
                  <c:v>2297</c:v>
                </c:pt>
                <c:pt idx="6">
                  <c:v>2425</c:v>
                </c:pt>
                <c:pt idx="9">
                  <c:v>2501</c:v>
                </c:pt>
                <c:pt idx="12">
                  <c:v>2513</c:v>
                </c:pt>
              </c:numCache>
            </c:numRef>
          </c:val>
          <c:extLst>
            <c:ext xmlns:c16="http://schemas.microsoft.com/office/drawing/2014/chart" uri="{C3380CC4-5D6E-409C-BE32-E72D297353CC}">
              <c16:uniqueId val="{0000000A-250D-48AF-9F90-3BE5717BE6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0D-48AF-9F90-3BE5717BE6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743</c:v>
                </c:pt>
                <c:pt idx="1">
                  <c:v>743</c:v>
                </c:pt>
                <c:pt idx="2">
                  <c:v>743</c:v>
                </c:pt>
              </c:numCache>
            </c:numRef>
          </c:val>
          <c:extLst>
            <c:ext xmlns:c16="http://schemas.microsoft.com/office/drawing/2014/chart" uri="{C3380CC4-5D6E-409C-BE32-E72D297353CC}">
              <c16:uniqueId val="{00000000-B1A2-4BE4-9841-D56311C88C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c:v>
                </c:pt>
                <c:pt idx="1">
                  <c:v>127</c:v>
                </c:pt>
                <c:pt idx="2">
                  <c:v>132</c:v>
                </c:pt>
              </c:numCache>
            </c:numRef>
          </c:val>
          <c:extLst>
            <c:ext xmlns:c16="http://schemas.microsoft.com/office/drawing/2014/chart" uri="{C3380CC4-5D6E-409C-BE32-E72D297353CC}">
              <c16:uniqueId val="{00000001-B1A2-4BE4-9841-D56311C88C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1461</c:v>
                </c:pt>
                <c:pt idx="1">
                  <c:v>1493</c:v>
                </c:pt>
                <c:pt idx="2">
                  <c:v>1506</c:v>
                </c:pt>
              </c:numCache>
            </c:numRef>
          </c:val>
          <c:extLst>
            <c:ext xmlns:c16="http://schemas.microsoft.com/office/drawing/2014/chart" uri="{C3380CC4-5D6E-409C-BE32-E72D297353CC}">
              <c16:uniqueId val="{00000002-B1A2-4BE4-9841-D56311C88C6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元利償還金のピークが過ぎ、減少傾向にあるが、一般会計は、大型事業等（公共施設の改修・撤去、一部事務組合の負担金）</a:t>
          </a:r>
          <a:r>
            <a:rPr lang="ja-JP" altLang="en-US" sz="1100" b="0" i="0" baseline="0">
              <a:solidFill>
                <a:schemeClr val="dk1"/>
              </a:solidFill>
              <a:effectLst/>
              <a:latin typeface="+mn-lt"/>
              <a:ea typeface="+mn-ea"/>
              <a:cs typeface="+mn-cs"/>
            </a:rPr>
            <a:t>の影響により今後は</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していく見込み</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公営企業会計、組合等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元利償還金のピークが過ぎ、減少傾向にあるが、一般会計</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の実施に伴い、地方債残高が増加していく見込み。</a:t>
          </a:r>
          <a:r>
            <a:rPr lang="ja-JP" altLang="ja-JP" sz="1100" b="0" i="0" baseline="0">
              <a:solidFill>
                <a:schemeClr val="dk1"/>
              </a:solidFill>
              <a:effectLst/>
              <a:latin typeface="+mn-lt"/>
              <a:ea typeface="+mn-ea"/>
              <a:cs typeface="+mn-cs"/>
            </a:rPr>
            <a:t>より計画的な起債借入、充当可能基金の積立により健全化を図る。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長野県麻績村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財政調整基金や減債基金は、経済情勢の著しい変動があった場合や償還財源に活用するものですが、近年は一定程度の積立額を保っています。</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また、特定目的基金にあっては年々増加しておりますが、主には、観光施設・農業用施設の更新修繕に必要なため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観光事業振興基金、農業構造改善事業基金の積立を行ったことによるものです。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財政調整基金や減債基金は、将来にわたる貴重な調整財源として一定程度の積立額を確保することとしています。また、特定目的基金は、基金の設置目的に応じて計画的な積立を行います。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上下水道整備に関する事業の実施及び公債費の償還や観光施設・農業用施設の更新修繕、村内の美化環境整備に必要な財源に充てます。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基金残高は、対前年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百万円の増となりました。主な要因は、農業用施設の更新修繕に必要なため、農業構造改善事業基金の積立を行ったことによるものです。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基金の設置目的に応じて計画的な積立を行うとともに、整理・統合等も検討していきます。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将来の経済状況の変化により財源が不足する場合や災害及び公共施設等の老朽化対策に備え、執行残等の財源を活用し計画的な積立を行います。</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償還財源として積立を行ったことによるものです。</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後年度の公債費の償還財源とするため、執行残等の財源を活用し計画的な積立を行います。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の減少や全国平均を上回る高齢化率に加え、村内に中心産業がないことなどにより、財政基盤が弱く、全国及び県平均を大きく下回っている。人件費の抑制、指定管理者制度の活用等による歳出の徹底的な見直しと「麻績村自立計画」等により、活力ある村づくりを展開しつつ行政の効率化、住民との協働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153162</xdr:rowOff>
    </xdr:from>
    <xdr:to>
      <xdr:col>23</xdr:col>
      <xdr:colOff>133350</xdr:colOff>
      <xdr:row>43</xdr:row>
      <xdr:rowOff>153162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25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153162</xdr:rowOff>
    </xdr:from>
    <xdr:to>
      <xdr:col>19</xdr:col>
      <xdr:colOff>133350</xdr:colOff>
      <xdr:row>43</xdr:row>
      <xdr:rowOff>162814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102362</xdr:rowOff>
    </xdr:from>
    <xdr:to>
      <xdr:col>23</xdr:col>
      <xdr:colOff>184150</xdr:colOff>
      <xdr:row>44</xdr:row>
      <xdr:rowOff>32512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42689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24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102362</xdr:rowOff>
    </xdr:from>
    <xdr:to>
      <xdr:col>19</xdr:col>
      <xdr:colOff>184150</xdr:colOff>
      <xdr:row>44</xdr:row>
      <xdr:rowOff>32512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42689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4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類似団体の平均と比べると</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％下回っているが、臨時職員賃金や委託料、光熱水費の増加により物件費が増加傾向にある。今後も事務事業の見直し等により、経常経費の削減に努める。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155046</xdr:rowOff>
    </xdr:from>
    <xdr:to>
      <xdr:col>23</xdr:col>
      <xdr:colOff>133350</xdr:colOff>
      <xdr:row>63</xdr:row>
      <xdr:rowOff>25823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4946"/>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155046</xdr:rowOff>
    </xdr:from>
    <xdr:to>
      <xdr:col>19</xdr:col>
      <xdr:colOff>133350</xdr:colOff>
      <xdr:row>63</xdr:row>
      <xdr:rowOff>13758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49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13758</xdr:rowOff>
    </xdr:from>
    <xdr:to>
      <xdr:col>15</xdr:col>
      <xdr:colOff>82550</xdr:colOff>
      <xdr:row>63</xdr:row>
      <xdr:rowOff>43921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51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43921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1510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104246</xdr:rowOff>
    </xdr:from>
    <xdr:to>
      <xdr:col>19</xdr:col>
      <xdr:colOff>184150</xdr:colOff>
      <xdr:row>63</xdr:row>
      <xdr:rowOff>34396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44573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134408</xdr:rowOff>
    </xdr:from>
    <xdr:to>
      <xdr:col>15</xdr:col>
      <xdr:colOff>133350</xdr:colOff>
      <xdr:row>63</xdr:row>
      <xdr:rowOff>64558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74735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164571</xdr:rowOff>
    </xdr:from>
    <xdr:to>
      <xdr:col>11</xdr:col>
      <xdr:colOff>82550</xdr:colOff>
      <xdr:row>63</xdr:row>
      <xdr:rowOff>94721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79498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8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類似団体内平均を下回っているが、一部事務組合の人件費・物件費等に充てる負担金等の費用を計上した場合、人口１人当たりの費用は増加する。今後これらも含めた経費についても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34066</xdr:rowOff>
    </xdr:from>
    <xdr:to>
      <xdr:col>23</xdr:col>
      <xdr:colOff>133350</xdr:colOff>
      <xdr:row>82</xdr:row>
      <xdr:rowOff>37503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2966"/>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37503</xdr:rowOff>
    </xdr:from>
    <xdr:to>
      <xdr:col>19</xdr:col>
      <xdr:colOff>133350</xdr:colOff>
      <xdr:row>82</xdr:row>
      <xdr:rowOff>42951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9640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21740</xdr:rowOff>
    </xdr:from>
    <xdr:to>
      <xdr:col>15</xdr:col>
      <xdr:colOff>82550</xdr:colOff>
      <xdr:row>82</xdr:row>
      <xdr:rowOff>42951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0640"/>
          <a:ext cx="889000" cy="2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6921</xdr:rowOff>
    </xdr:from>
    <xdr:to>
      <xdr:col>11</xdr:col>
      <xdr:colOff>31750</xdr:colOff>
      <xdr:row>82</xdr:row>
      <xdr:rowOff>21740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65821"/>
          <a:ext cx="889000" cy="1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154716</xdr:rowOff>
    </xdr:from>
    <xdr:to>
      <xdr:col>23</xdr:col>
      <xdr:colOff>184150</xdr:colOff>
      <xdr:row>82</xdr:row>
      <xdr:rowOff>84866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75993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63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158153</xdr:rowOff>
    </xdr:from>
    <xdr:to>
      <xdr:col>19</xdr:col>
      <xdr:colOff>184150</xdr:colOff>
      <xdr:row>82</xdr:row>
      <xdr:rowOff>88303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98480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163601</xdr:rowOff>
    </xdr:from>
    <xdr:to>
      <xdr:col>15</xdr:col>
      <xdr:colOff>133350</xdr:colOff>
      <xdr:row>82</xdr:row>
      <xdr:rowOff>93751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103928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9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142390</xdr:rowOff>
    </xdr:from>
    <xdr:to>
      <xdr:col>11</xdr:col>
      <xdr:colOff>82550</xdr:colOff>
      <xdr:row>82</xdr:row>
      <xdr:rowOff>72540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82717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127571</xdr:rowOff>
    </xdr:from>
    <xdr:to>
      <xdr:col>7</xdr:col>
      <xdr:colOff>31750</xdr:colOff>
      <xdr:row>82</xdr:row>
      <xdr:rowOff>57721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67898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8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％下回っているが、職員の高年齢化に伴う平均給料月額の増加等によりラスパイレス指数の増加が見込まれる。このような状況を踏まえ、今後も人件費の削減等、給与の適正化に努める。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155893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1613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155893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6439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113664</xdr:rowOff>
    </xdr:from>
    <xdr:to>
      <xdr:col>72</xdr:col>
      <xdr:colOff>203200</xdr:colOff>
      <xdr:row>86</xdr:row>
      <xdr:rowOff>119698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5836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113664</xdr:rowOff>
    </xdr:from>
    <xdr:to>
      <xdr:col>68</xdr:col>
      <xdr:colOff>152400</xdr:colOff>
      <xdr:row>86</xdr:row>
      <xdr:rowOff>155893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58364"/>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37165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62864</xdr:rowOff>
    </xdr:from>
    <xdr:to>
      <xdr:col>68</xdr:col>
      <xdr:colOff>203200</xdr:colOff>
      <xdr:row>86</xdr:row>
      <xdr:rowOff>164464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3191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20020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類似団体平均を下回っているが、定員適正化計画に基づき、引き続き組織・機構の簡素合理化、事務分担を見直し効率化を図っていくともに、住民サービスに影響がないよう調整を図る。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120106</xdr:rowOff>
    </xdr:from>
    <xdr:to>
      <xdr:col>81</xdr:col>
      <xdr:colOff>44450</xdr:colOff>
      <xdr:row>58</xdr:row>
      <xdr:rowOff>132860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064206"/>
          <a:ext cx="8382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132860</xdr:rowOff>
    </xdr:from>
    <xdr:to>
      <xdr:col>77</xdr:col>
      <xdr:colOff>44450</xdr:colOff>
      <xdr:row>58</xdr:row>
      <xdr:rowOff>138031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076960"/>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138031</xdr:rowOff>
    </xdr:from>
    <xdr:to>
      <xdr:col>72</xdr:col>
      <xdr:colOff>203200</xdr:colOff>
      <xdr:row>58</xdr:row>
      <xdr:rowOff>144580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138031</xdr:rowOff>
    </xdr:from>
    <xdr:to>
      <xdr:col>68</xdr:col>
      <xdr:colOff>152400</xdr:colOff>
      <xdr:row>58</xdr:row>
      <xdr:rowOff>144580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82131"/>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97862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69306</xdr:rowOff>
    </xdr:from>
    <xdr:to>
      <xdr:col>81</xdr:col>
      <xdr:colOff>95250</xdr:colOff>
      <xdr:row>58</xdr:row>
      <xdr:rowOff>170906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85833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82060</xdr:rowOff>
    </xdr:from>
    <xdr:to>
      <xdr:col>77</xdr:col>
      <xdr:colOff>95250</xdr:colOff>
      <xdr:row>59</xdr:row>
      <xdr:rowOff>12210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0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22387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79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87231</xdr:rowOff>
    </xdr:from>
    <xdr:to>
      <xdr:col>73</xdr:col>
      <xdr:colOff>44450</xdr:colOff>
      <xdr:row>59</xdr:row>
      <xdr:rowOff>17381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27558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93780</xdr:rowOff>
    </xdr:from>
    <xdr:to>
      <xdr:col>68</xdr:col>
      <xdr:colOff>203200</xdr:colOff>
      <xdr:row>59</xdr:row>
      <xdr:rowOff>23930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34107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0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87231</xdr:rowOff>
    </xdr:from>
    <xdr:to>
      <xdr:col>64</xdr:col>
      <xdr:colOff>152400</xdr:colOff>
      <xdr:row>59</xdr:row>
      <xdr:rowOff>17381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27558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0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前年度比率か</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％下回ったが、今後控えている大型事業の影響で比率は上昇する見込みである。計画的な起債借入、繰上償還、充当可能基金の積立により健全化を図る。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165608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69946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90678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22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公営企業債等繰入見込額及び、退職手当負担見込額の減少等と充当可能基金の増額により、類似団体内平均同様に数値が出なくなった。計画的な起債借入、充当可能基金の積立によりさらに健全化を図る。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定員適正化計画に基づき、計画で定めた職員数は達成されたが、今後も職員の適正配置や事務分担の平準化などにより、人件費の抑制に努める。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2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観光施設の指定管理者制度導入で経費削減が進んだものの、光熱水費や情報システム関係委託料が増加傾向にある。引き続き抑制に努める。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83566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47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29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5842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5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49293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拡充する障害者施策などの影響により増加傾向にある。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量的抑制といった観点ではなく、</a:t>
          </a:r>
          <a:r>
            <a:rPr kumimoji="1" lang="ja-JP" altLang="ja-JP" sz="1100" b="0" i="0" baseline="0">
              <a:solidFill>
                <a:schemeClr val="dk1"/>
              </a:solidFill>
              <a:effectLst/>
              <a:latin typeface="+mn-lt"/>
              <a:ea typeface="+mn-ea"/>
              <a:cs typeface="+mn-cs"/>
            </a:rPr>
            <a:t>限られた財源を効率的に活用する中で、対象者の適正化など時代に見合った制度に再構築していく。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7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6350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類似団体の平均を上回っているのは、繰出金が主な要因となっている。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特に上下水道事業における施設の維持管理、起債償還経費等の経費が大きな負担となっているため、健全化、適正化を図り、普通会計の負担軽減に努める。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57</xdr:row>
      <xdr:rowOff>170434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20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57</xdr:row>
      <xdr:rowOff>170434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83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110998</xdr:rowOff>
    </xdr:from>
    <xdr:to>
      <xdr:col>73</xdr:col>
      <xdr:colOff>180975</xdr:colOff>
      <xdr:row>58</xdr:row>
      <xdr:rowOff>113284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83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58</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06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96774</xdr:rowOff>
    </xdr:from>
    <xdr:to>
      <xdr:col>82</xdr:col>
      <xdr:colOff>158750</xdr:colOff>
      <xdr:row>58</xdr:row>
      <xdr:rowOff>26924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68851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60198</xdr:rowOff>
    </xdr:from>
    <xdr:to>
      <xdr:col>74</xdr:col>
      <xdr:colOff>31750</xdr:colOff>
      <xdr:row>57</xdr:row>
      <xdr:rowOff>161798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146575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62484</xdr:rowOff>
    </xdr:from>
    <xdr:to>
      <xdr:col>69</xdr:col>
      <xdr:colOff>142875</xdr:colOff>
      <xdr:row>58</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148861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ゴミ処理業務や消防業務を一部事務組合で行っているため、多額な組合への負担金に影響を受けやすいが、今後も継続的な補助費等の抑制に努める。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類似団体平均と比較して過去５年間は低い水準を推移しているが、今後は大型事業が控えており、公債費のピークは平成３８年度となる見込み。</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非常に厳しい財政運営となることが予想されるが、計画的な事業実施、起債借入に努める。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142240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29781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前年度の比率から</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％上回り、類似団体の平均と比べ</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％上回っている。公営企業会計等への繰出金が主な要因である。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40132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20749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19558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2212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165863</xdr:rowOff>
    </xdr:from>
    <xdr:to>
      <xdr:col>69</xdr:col>
      <xdr:colOff>92075</xdr:colOff>
      <xdr:row>77</xdr:row>
      <xdr:rowOff>62992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19606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160782</xdr:rowOff>
    </xdr:from>
    <xdr:to>
      <xdr:col>82</xdr:col>
      <xdr:colOff>158750</xdr:colOff>
      <xdr:row>77</xdr:row>
      <xdr:rowOff>90932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132859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16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55135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xdr:rowOff>
    </xdr:from>
    <xdr:to>
      <xdr:col>69</xdr:col>
      <xdr:colOff>142875</xdr:colOff>
      <xdr:row>77</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2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98569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115063</xdr:rowOff>
    </xdr:from>
    <xdr:to>
      <xdr:col>65</xdr:col>
      <xdr:colOff>53975</xdr:colOff>
      <xdr:row>77</xdr:row>
      <xdr:rowOff>45213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29990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38454</xdr:rowOff>
    </xdr:from>
    <xdr:to>
      <xdr:col>29</xdr:col>
      <xdr:colOff>127000</xdr:colOff>
      <xdr:row>18</xdr:row>
      <xdr:rowOff>57067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2179"/>
          <a:ext cx="647700" cy="1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57067</xdr:rowOff>
    </xdr:from>
    <xdr:to>
      <xdr:col>26</xdr:col>
      <xdr:colOff>50800</xdr:colOff>
      <xdr:row>18</xdr:row>
      <xdr:rowOff>61738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0792"/>
          <a:ext cx="698500" cy="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61738</xdr:rowOff>
    </xdr:from>
    <xdr:to>
      <xdr:col>22</xdr:col>
      <xdr:colOff>114300</xdr:colOff>
      <xdr:row>18</xdr:row>
      <xdr:rowOff>69423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95463"/>
          <a:ext cx="698500" cy="7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69423</xdr:rowOff>
    </xdr:from>
    <xdr:to>
      <xdr:col>18</xdr:col>
      <xdr:colOff>177800</xdr:colOff>
      <xdr:row>18</xdr:row>
      <xdr:rowOff>81671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3148"/>
          <a:ext cx="698500" cy="1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122274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21554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159104</xdr:rowOff>
    </xdr:from>
    <xdr:to>
      <xdr:col>29</xdr:col>
      <xdr:colOff>177800</xdr:colOff>
      <xdr:row>18</xdr:row>
      <xdr:rowOff>89254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131181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6267</xdr:rowOff>
    </xdr:from>
    <xdr:to>
      <xdr:col>26</xdr:col>
      <xdr:colOff>101600</xdr:colOff>
      <xdr:row>18</xdr:row>
      <xdr:rowOff>107867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9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92644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6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10938</xdr:rowOff>
    </xdr:from>
    <xdr:to>
      <xdr:col>22</xdr:col>
      <xdr:colOff>165100</xdr:colOff>
      <xdr:row>18</xdr:row>
      <xdr:rowOff>112538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4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97315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18623</xdr:rowOff>
    </xdr:from>
    <xdr:to>
      <xdr:col>19</xdr:col>
      <xdr:colOff>38100</xdr:colOff>
      <xdr:row>18</xdr:row>
      <xdr:rowOff>120223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105000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30871</xdr:rowOff>
    </xdr:from>
    <xdr:to>
      <xdr:col>15</xdr:col>
      <xdr:colOff>101600</xdr:colOff>
      <xdr:row>18</xdr:row>
      <xdr:rowOff>132471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117248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295058</xdr:rowOff>
    </xdr:from>
    <xdr:to>
      <xdr:col>29</xdr:col>
      <xdr:colOff>127000</xdr:colOff>
      <xdr:row>35</xdr:row>
      <xdr:rowOff>309404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05408"/>
          <a:ext cx="647700" cy="1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287317</xdr:rowOff>
    </xdr:from>
    <xdr:to>
      <xdr:col>26</xdr:col>
      <xdr:colOff>50800</xdr:colOff>
      <xdr:row>35</xdr:row>
      <xdr:rowOff>295058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97667"/>
          <a:ext cx="698500" cy="7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275220</xdr:rowOff>
    </xdr:from>
    <xdr:to>
      <xdr:col>22</xdr:col>
      <xdr:colOff>114300</xdr:colOff>
      <xdr:row>35</xdr:row>
      <xdr:rowOff>287317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5570"/>
          <a:ext cx="698500" cy="12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250129</xdr:rowOff>
    </xdr:from>
    <xdr:to>
      <xdr:col>18</xdr:col>
      <xdr:colOff>177800</xdr:colOff>
      <xdr:row>35</xdr:row>
      <xdr:rowOff>275220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0479"/>
          <a:ext cx="698500" cy="2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258604</xdr:rowOff>
    </xdr:from>
    <xdr:to>
      <xdr:col>29</xdr:col>
      <xdr:colOff>177800</xdr:colOff>
      <xdr:row>36</xdr:row>
      <xdr:rowOff>17304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230681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4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244258</xdr:rowOff>
    </xdr:from>
    <xdr:to>
      <xdr:col>26</xdr:col>
      <xdr:colOff>101600</xdr:colOff>
      <xdr:row>36</xdr:row>
      <xdr:rowOff>2958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4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330635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0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236517</xdr:rowOff>
    </xdr:from>
    <xdr:to>
      <xdr:col>22</xdr:col>
      <xdr:colOff>165100</xdr:colOff>
      <xdr:row>35</xdr:row>
      <xdr:rowOff>338117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46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322894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224420</xdr:rowOff>
    </xdr:from>
    <xdr:to>
      <xdr:col>19</xdr:col>
      <xdr:colOff>38100</xdr:colOff>
      <xdr:row>35</xdr:row>
      <xdr:rowOff>326020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310797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199329</xdr:rowOff>
    </xdr:from>
    <xdr:to>
      <xdr:col>15</xdr:col>
      <xdr:colOff>101600</xdr:colOff>
      <xdr:row>35</xdr:row>
      <xdr:rowOff>300929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9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285706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152419</xdr:rowOff>
    </xdr:from>
    <xdr:to>
      <xdr:col>24</xdr:col>
      <xdr:colOff>63500</xdr:colOff>
      <xdr:row>36</xdr:row>
      <xdr:rowOff>162624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24619"/>
          <a:ext cx="8382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159387</xdr:rowOff>
    </xdr:from>
    <xdr:to>
      <xdr:col>19</xdr:col>
      <xdr:colOff>177800</xdr:colOff>
      <xdr:row>36</xdr:row>
      <xdr:rowOff>162624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31587"/>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159387</xdr:rowOff>
    </xdr:from>
    <xdr:to>
      <xdr:col>15</xdr:col>
      <xdr:colOff>50800</xdr:colOff>
      <xdr:row>36</xdr:row>
      <xdr:rowOff>164878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1587"/>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164878</xdr:rowOff>
    </xdr:from>
    <xdr:to>
      <xdr:col>10</xdr:col>
      <xdr:colOff>114300</xdr:colOff>
      <xdr:row>37</xdr:row>
      <xdr:rowOff>864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7078"/>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37607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101619</xdr:rowOff>
    </xdr:from>
    <xdr:to>
      <xdr:col>24</xdr:col>
      <xdr:colOff>114300</xdr:colOff>
      <xdr:row>37</xdr:row>
      <xdr:rowOff>31769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7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80046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111824</xdr:rowOff>
    </xdr:from>
    <xdr:to>
      <xdr:col>20</xdr:col>
      <xdr:colOff>38100</xdr:colOff>
      <xdr:row>37</xdr:row>
      <xdr:rowOff>41974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33101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7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108587</xdr:rowOff>
    </xdr:from>
    <xdr:to>
      <xdr:col>15</xdr:col>
      <xdr:colOff>101600</xdr:colOff>
      <xdr:row>37</xdr:row>
      <xdr:rowOff>38737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29864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114078</xdr:rowOff>
    </xdr:from>
    <xdr:to>
      <xdr:col>10</xdr:col>
      <xdr:colOff>165100</xdr:colOff>
      <xdr:row>37</xdr:row>
      <xdr:rowOff>44228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35355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121514</xdr:rowOff>
    </xdr:from>
    <xdr:to>
      <xdr:col>6</xdr:col>
      <xdr:colOff>38100</xdr:colOff>
      <xdr:row>37</xdr:row>
      <xdr:rowOff>51664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42791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1044</xdr:rowOff>
    </xdr:from>
    <xdr:to>
      <xdr:col>24</xdr:col>
      <xdr:colOff>63500</xdr:colOff>
      <xdr:row>58</xdr:row>
      <xdr:rowOff>7525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45144"/>
          <a:ext cx="8382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161251</xdr:rowOff>
    </xdr:from>
    <xdr:to>
      <xdr:col>19</xdr:col>
      <xdr:colOff>177800</xdr:colOff>
      <xdr:row>58</xdr:row>
      <xdr:rowOff>1044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33901"/>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161251</xdr:rowOff>
    </xdr:from>
    <xdr:to>
      <xdr:col>15</xdr:col>
      <xdr:colOff>50800</xdr:colOff>
      <xdr:row>58</xdr:row>
      <xdr:rowOff>20366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33901"/>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20366</xdr:rowOff>
    </xdr:from>
    <xdr:to>
      <xdr:col>10</xdr:col>
      <xdr:colOff>114300</xdr:colOff>
      <xdr:row>58</xdr:row>
      <xdr:rowOff>30960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4466"/>
          <a:ext cx="889000" cy="1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128175</xdr:rowOff>
    </xdr:from>
    <xdr:to>
      <xdr:col>24</xdr:col>
      <xdr:colOff>114300</xdr:colOff>
      <xdr:row>58</xdr:row>
      <xdr:rowOff>58325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106602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121694</xdr:rowOff>
    </xdr:from>
    <xdr:to>
      <xdr:col>20</xdr:col>
      <xdr:colOff>38100</xdr:colOff>
      <xdr:row>58</xdr:row>
      <xdr:rowOff>51844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42971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8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110451</xdr:rowOff>
    </xdr:from>
    <xdr:to>
      <xdr:col>15</xdr:col>
      <xdr:colOff>101600</xdr:colOff>
      <xdr:row>58</xdr:row>
      <xdr:rowOff>40601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31728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141016</xdr:rowOff>
    </xdr:from>
    <xdr:to>
      <xdr:col>10</xdr:col>
      <xdr:colOff>165100</xdr:colOff>
      <xdr:row>58</xdr:row>
      <xdr:rowOff>71166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62293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6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151610</xdr:rowOff>
    </xdr:from>
    <xdr:to>
      <xdr:col>6</xdr:col>
      <xdr:colOff>38100</xdr:colOff>
      <xdr:row>58</xdr:row>
      <xdr:rowOff>81760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72887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143814</xdr:rowOff>
    </xdr:from>
    <xdr:to>
      <xdr:col>24</xdr:col>
      <xdr:colOff>63500</xdr:colOff>
      <xdr:row>78</xdr:row>
      <xdr:rowOff>163063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6914"/>
          <a:ext cx="8382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143814</xdr:rowOff>
    </xdr:from>
    <xdr:to>
      <xdr:col>19</xdr:col>
      <xdr:colOff>177800</xdr:colOff>
      <xdr:row>78</xdr:row>
      <xdr:rowOff>165920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16914"/>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147458</xdr:rowOff>
    </xdr:from>
    <xdr:to>
      <xdr:col>15</xdr:col>
      <xdr:colOff>50800</xdr:colOff>
      <xdr:row>78</xdr:row>
      <xdr:rowOff>165920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0558"/>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147458</xdr:rowOff>
    </xdr:from>
    <xdr:to>
      <xdr:col>10</xdr:col>
      <xdr:colOff>114300</xdr:colOff>
      <xdr:row>78</xdr:row>
      <xdr:rowOff>166286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20558"/>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112263</xdr:rowOff>
    </xdr:from>
    <xdr:to>
      <xdr:col>24</xdr:col>
      <xdr:colOff>114300</xdr:colOff>
      <xdr:row>79</xdr:row>
      <xdr:rowOff>42413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27190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93014</xdr:rowOff>
    </xdr:from>
    <xdr:to>
      <xdr:col>20</xdr:col>
      <xdr:colOff>38100</xdr:colOff>
      <xdr:row>79</xdr:row>
      <xdr:rowOff>23164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14291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115120</xdr:rowOff>
    </xdr:from>
    <xdr:to>
      <xdr:col>15</xdr:col>
      <xdr:colOff>101600</xdr:colOff>
      <xdr:row>79</xdr:row>
      <xdr:rowOff>45270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36397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96658</xdr:rowOff>
    </xdr:from>
    <xdr:to>
      <xdr:col>10</xdr:col>
      <xdr:colOff>165100</xdr:colOff>
      <xdr:row>79</xdr:row>
      <xdr:rowOff>26808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115486</xdr:rowOff>
    </xdr:from>
    <xdr:to>
      <xdr:col>6</xdr:col>
      <xdr:colOff>38100</xdr:colOff>
      <xdr:row>79</xdr:row>
      <xdr:rowOff>45636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36763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114945</xdr:rowOff>
    </xdr:from>
    <xdr:to>
      <xdr:col>24</xdr:col>
      <xdr:colOff>63500</xdr:colOff>
      <xdr:row>96</xdr:row>
      <xdr:rowOff>162283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4145"/>
          <a:ext cx="8382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160293</xdr:rowOff>
    </xdr:from>
    <xdr:to>
      <xdr:col>19</xdr:col>
      <xdr:colOff>177800</xdr:colOff>
      <xdr:row>96</xdr:row>
      <xdr:rowOff>162283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619493"/>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160293</xdr:rowOff>
    </xdr:from>
    <xdr:to>
      <xdr:col>15</xdr:col>
      <xdr:colOff>50800</xdr:colOff>
      <xdr:row>96</xdr:row>
      <xdr:rowOff>162389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1949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162389</xdr:rowOff>
    </xdr:from>
    <xdr:to>
      <xdr:col>10</xdr:col>
      <xdr:colOff>114300</xdr:colOff>
      <xdr:row>97</xdr:row>
      <xdr:rowOff>17256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21589"/>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127951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64145</xdr:rowOff>
    </xdr:from>
    <xdr:to>
      <xdr:col>24</xdr:col>
      <xdr:colOff>114300</xdr:colOff>
      <xdr:row>96</xdr:row>
      <xdr:rowOff>165745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42572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111483</xdr:rowOff>
    </xdr:from>
    <xdr:to>
      <xdr:col>20</xdr:col>
      <xdr:colOff>38100</xdr:colOff>
      <xdr:row>97</xdr:row>
      <xdr:rowOff>41633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109493</xdr:rowOff>
    </xdr:from>
    <xdr:to>
      <xdr:col>15</xdr:col>
      <xdr:colOff>101600</xdr:colOff>
      <xdr:row>97</xdr:row>
      <xdr:rowOff>39643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6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30770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66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111589</xdr:rowOff>
    </xdr:from>
    <xdr:to>
      <xdr:col>10</xdr:col>
      <xdr:colOff>165100</xdr:colOff>
      <xdr:row>97</xdr:row>
      <xdr:rowOff>41739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7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32866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6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137906</xdr:rowOff>
    </xdr:from>
    <xdr:to>
      <xdr:col>6</xdr:col>
      <xdr:colOff>38100</xdr:colOff>
      <xdr:row>97</xdr:row>
      <xdr:rowOff>68056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59183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36223</xdr:rowOff>
    </xdr:from>
    <xdr:to>
      <xdr:col>55</xdr:col>
      <xdr:colOff>0</xdr:colOff>
      <xdr:row>38</xdr:row>
      <xdr:rowOff>38912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51323"/>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25888</xdr:rowOff>
    </xdr:from>
    <xdr:to>
      <xdr:col>50</xdr:col>
      <xdr:colOff>114300</xdr:colOff>
      <xdr:row>38</xdr:row>
      <xdr:rowOff>36223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40988"/>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21011</xdr:rowOff>
    </xdr:from>
    <xdr:to>
      <xdr:col>45</xdr:col>
      <xdr:colOff>177800</xdr:colOff>
      <xdr:row>38</xdr:row>
      <xdr:rowOff>25888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536111"/>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17235</xdr:rowOff>
    </xdr:from>
    <xdr:to>
      <xdr:col>41</xdr:col>
      <xdr:colOff>50800</xdr:colOff>
      <xdr:row>38</xdr:row>
      <xdr:rowOff>21011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32335"/>
          <a:ext cx="8890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38008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21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159562</xdr:rowOff>
    </xdr:from>
    <xdr:to>
      <xdr:col>55</xdr:col>
      <xdr:colOff>50800</xdr:colOff>
      <xdr:row>38</xdr:row>
      <xdr:rowOff>89712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74489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1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156872</xdr:rowOff>
    </xdr:from>
    <xdr:to>
      <xdr:col>50</xdr:col>
      <xdr:colOff>165100</xdr:colOff>
      <xdr:row>38</xdr:row>
      <xdr:rowOff>87023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00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78150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9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146538</xdr:rowOff>
    </xdr:from>
    <xdr:to>
      <xdr:col>46</xdr:col>
      <xdr:colOff>38100</xdr:colOff>
      <xdr:row>38</xdr:row>
      <xdr:rowOff>76688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8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141661</xdr:rowOff>
    </xdr:from>
    <xdr:to>
      <xdr:col>41</xdr:col>
      <xdr:colOff>101600</xdr:colOff>
      <xdr:row>38</xdr:row>
      <xdr:rowOff>71811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8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62938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57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137885</xdr:rowOff>
    </xdr:from>
    <xdr:to>
      <xdr:col>36</xdr:col>
      <xdr:colOff>165100</xdr:colOff>
      <xdr:row>38</xdr:row>
      <xdr:rowOff>68035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59162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55829</xdr:rowOff>
    </xdr:from>
    <xdr:to>
      <xdr:col>55</xdr:col>
      <xdr:colOff>0</xdr:colOff>
      <xdr:row>58</xdr:row>
      <xdr:rowOff>81200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99929"/>
          <a:ext cx="8382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55829</xdr:rowOff>
    </xdr:from>
    <xdr:to>
      <xdr:col>50</xdr:col>
      <xdr:colOff>114300</xdr:colOff>
      <xdr:row>58</xdr:row>
      <xdr:rowOff>75535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9992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61737</xdr:rowOff>
    </xdr:from>
    <xdr:to>
      <xdr:col>45</xdr:col>
      <xdr:colOff>177800</xdr:colOff>
      <xdr:row>58</xdr:row>
      <xdr:rowOff>75535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5837"/>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61737</xdr:rowOff>
    </xdr:from>
    <xdr:to>
      <xdr:col>41</xdr:col>
      <xdr:colOff>50800</xdr:colOff>
      <xdr:row>58</xdr:row>
      <xdr:rowOff>79170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5837"/>
          <a:ext cx="889000" cy="1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30400</xdr:rowOff>
    </xdr:from>
    <xdr:to>
      <xdr:col>55</xdr:col>
      <xdr:colOff>50800</xdr:colOff>
      <xdr:row>58</xdr:row>
      <xdr:rowOff>132000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116777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5029</xdr:rowOff>
    </xdr:from>
    <xdr:to>
      <xdr:col>50</xdr:col>
      <xdr:colOff>165100</xdr:colOff>
      <xdr:row>58</xdr:row>
      <xdr:rowOff>106629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97756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4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24735</xdr:rowOff>
    </xdr:from>
    <xdr:to>
      <xdr:col>46</xdr:col>
      <xdr:colOff>38100</xdr:colOff>
      <xdr:row>58</xdr:row>
      <xdr:rowOff>126335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117462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6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10937</xdr:rowOff>
    </xdr:from>
    <xdr:to>
      <xdr:col>41</xdr:col>
      <xdr:colOff>101600</xdr:colOff>
      <xdr:row>58</xdr:row>
      <xdr:rowOff>112537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103664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4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28370</xdr:rowOff>
    </xdr:from>
    <xdr:to>
      <xdr:col>36</xdr:col>
      <xdr:colOff>165100</xdr:colOff>
      <xdr:row>58</xdr:row>
      <xdr:rowOff>129970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121097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121783</xdr:rowOff>
    </xdr:from>
    <xdr:to>
      <xdr:col>55</xdr:col>
      <xdr:colOff>0</xdr:colOff>
      <xdr:row>78</xdr:row>
      <xdr:rowOff>123803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4883"/>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99577</xdr:rowOff>
    </xdr:from>
    <xdr:to>
      <xdr:col>50</xdr:col>
      <xdr:colOff>114300</xdr:colOff>
      <xdr:row>78</xdr:row>
      <xdr:rowOff>121783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72677"/>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99577</xdr:rowOff>
    </xdr:from>
    <xdr:to>
      <xdr:col>45</xdr:col>
      <xdr:colOff>177800</xdr:colOff>
      <xdr:row>78</xdr:row>
      <xdr:rowOff>131549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72677"/>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131549</xdr:rowOff>
    </xdr:from>
    <xdr:to>
      <xdr:col>41</xdr:col>
      <xdr:colOff>50800</xdr:colOff>
      <xdr:row>79</xdr:row>
      <xdr:rowOff>35218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4649"/>
          <a:ext cx="889000" cy="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73003</xdr:rowOff>
    </xdr:from>
    <xdr:to>
      <xdr:col>55</xdr:col>
      <xdr:colOff>50800</xdr:colOff>
      <xdr:row>79</xdr:row>
      <xdr:rowOff>3153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4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32380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70983</xdr:rowOff>
    </xdr:from>
    <xdr:to>
      <xdr:col>50</xdr:col>
      <xdr:colOff>165100</xdr:colOff>
      <xdr:row>79</xdr:row>
      <xdr:rowOff>1133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163710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48777</xdr:rowOff>
    </xdr:from>
    <xdr:to>
      <xdr:col>46</xdr:col>
      <xdr:colOff>38100</xdr:colOff>
      <xdr:row>78</xdr:row>
      <xdr:rowOff>150377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141504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80749</xdr:rowOff>
    </xdr:from>
    <xdr:to>
      <xdr:col>41</xdr:col>
      <xdr:colOff>101600</xdr:colOff>
      <xdr:row>79</xdr:row>
      <xdr:rowOff>10899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155868</xdr:rowOff>
    </xdr:from>
    <xdr:to>
      <xdr:col>36</xdr:col>
      <xdr:colOff>165100</xdr:colOff>
      <xdr:row>79</xdr:row>
      <xdr:rowOff>86018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77145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97276</xdr:rowOff>
    </xdr:from>
    <xdr:to>
      <xdr:col>55</xdr:col>
      <xdr:colOff>0</xdr:colOff>
      <xdr:row>98</xdr:row>
      <xdr:rowOff>116120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9376"/>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97276</xdr:rowOff>
    </xdr:from>
    <xdr:to>
      <xdr:col>50</xdr:col>
      <xdr:colOff>114300</xdr:colOff>
      <xdr:row>98</xdr:row>
      <xdr:rowOff>123462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9376"/>
          <a:ext cx="8890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94400</xdr:rowOff>
    </xdr:from>
    <xdr:to>
      <xdr:col>45</xdr:col>
      <xdr:colOff>177800</xdr:colOff>
      <xdr:row>98</xdr:row>
      <xdr:rowOff>123462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6500"/>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86047</xdr:rowOff>
    </xdr:from>
    <xdr:to>
      <xdr:col>41</xdr:col>
      <xdr:colOff>50800</xdr:colOff>
      <xdr:row>98</xdr:row>
      <xdr:rowOff>94400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88147"/>
          <a:ext cx="8890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65320</xdr:rowOff>
    </xdr:from>
    <xdr:to>
      <xdr:col>55</xdr:col>
      <xdr:colOff>50800</xdr:colOff>
      <xdr:row>98</xdr:row>
      <xdr:rowOff>166920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46476</xdr:rowOff>
    </xdr:from>
    <xdr:to>
      <xdr:col>50</xdr:col>
      <xdr:colOff>165100</xdr:colOff>
      <xdr:row>98</xdr:row>
      <xdr:rowOff>148076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139203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72662</xdr:rowOff>
    </xdr:from>
    <xdr:to>
      <xdr:col>46</xdr:col>
      <xdr:colOff>38100</xdr:colOff>
      <xdr:row>99</xdr:row>
      <xdr:rowOff>2812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165389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43600</xdr:rowOff>
    </xdr:from>
    <xdr:to>
      <xdr:col>41</xdr:col>
      <xdr:colOff>101600</xdr:colOff>
      <xdr:row>98</xdr:row>
      <xdr:rowOff>145200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136327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35247</xdr:rowOff>
    </xdr:from>
    <xdr:to>
      <xdr:col>36</xdr:col>
      <xdr:colOff>165100</xdr:colOff>
      <xdr:row>98</xdr:row>
      <xdr:rowOff>136847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127974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14793</xdr:rowOff>
    </xdr:from>
    <xdr:to>
      <xdr:col>85</xdr:col>
      <xdr:colOff>127000</xdr:colOff>
      <xdr:row>39</xdr:row>
      <xdr:rowOff>39988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01343"/>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14793</xdr:rowOff>
    </xdr:from>
    <xdr:to>
      <xdr:col>81</xdr:col>
      <xdr:colOff>50800</xdr:colOff>
      <xdr:row>39</xdr:row>
      <xdr:rowOff>36514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01343"/>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36514</xdr:rowOff>
    </xdr:from>
    <xdr:to>
      <xdr:col>76</xdr:col>
      <xdr:colOff>114300</xdr:colOff>
      <xdr:row>39</xdr:row>
      <xdr:rowOff>40236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3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25743</xdr:rowOff>
    </xdr:from>
    <xdr:to>
      <xdr:col>71</xdr:col>
      <xdr:colOff>177800</xdr:colOff>
      <xdr:row>39</xdr:row>
      <xdr:rowOff>40236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2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160638</xdr:rowOff>
    </xdr:from>
    <xdr:to>
      <xdr:col>85</xdr:col>
      <xdr:colOff>177800</xdr:colOff>
      <xdr:row>39</xdr:row>
      <xdr:rowOff>90788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75565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135443</xdr:rowOff>
    </xdr:from>
    <xdr:to>
      <xdr:col>81</xdr:col>
      <xdr:colOff>101600</xdr:colOff>
      <xdr:row>39</xdr:row>
      <xdr:rowOff>65593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56720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157164</xdr:rowOff>
    </xdr:from>
    <xdr:to>
      <xdr:col>76</xdr:col>
      <xdr:colOff>165100</xdr:colOff>
      <xdr:row>39</xdr:row>
      <xdr:rowOff>87314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78441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160886</xdr:rowOff>
    </xdr:from>
    <xdr:to>
      <xdr:col>72</xdr:col>
      <xdr:colOff>38100</xdr:colOff>
      <xdr:row>39</xdr:row>
      <xdr:rowOff>91036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82163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146393</xdr:rowOff>
    </xdr:from>
    <xdr:to>
      <xdr:col>67</xdr:col>
      <xdr:colOff>101600</xdr:colOff>
      <xdr:row>39</xdr:row>
      <xdr:rowOff>76543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67670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8531</xdr:rowOff>
    </xdr:from>
    <xdr:to>
      <xdr:col>85</xdr:col>
      <xdr:colOff>127000</xdr:colOff>
      <xdr:row>78</xdr:row>
      <xdr:rowOff>12543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381631"/>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8531</xdr:rowOff>
    </xdr:from>
    <xdr:to>
      <xdr:col>81</xdr:col>
      <xdr:colOff>50800</xdr:colOff>
      <xdr:row>78</xdr:row>
      <xdr:rowOff>64398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81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64398</xdr:rowOff>
    </xdr:from>
    <xdr:to>
      <xdr:col>76</xdr:col>
      <xdr:colOff>114300</xdr:colOff>
      <xdr:row>78</xdr:row>
      <xdr:rowOff>68028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37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60527</xdr:rowOff>
    </xdr:from>
    <xdr:to>
      <xdr:col>71</xdr:col>
      <xdr:colOff>177800</xdr:colOff>
      <xdr:row>78</xdr:row>
      <xdr:rowOff>68028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33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69590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133193</xdr:rowOff>
    </xdr:from>
    <xdr:to>
      <xdr:col>85</xdr:col>
      <xdr:colOff>177800</xdr:colOff>
      <xdr:row>78</xdr:row>
      <xdr:rowOff>63343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111620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1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129181</xdr:rowOff>
    </xdr:from>
    <xdr:to>
      <xdr:col>81</xdr:col>
      <xdr:colOff>101600</xdr:colOff>
      <xdr:row>78</xdr:row>
      <xdr:rowOff>59331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50458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2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13598</xdr:rowOff>
    </xdr:from>
    <xdr:to>
      <xdr:col>76</xdr:col>
      <xdr:colOff>165100</xdr:colOff>
      <xdr:row>78</xdr:row>
      <xdr:rowOff>115198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106325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17228</xdr:rowOff>
    </xdr:from>
    <xdr:to>
      <xdr:col>72</xdr:col>
      <xdr:colOff>38100</xdr:colOff>
      <xdr:row>78</xdr:row>
      <xdr:rowOff>118828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109955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9727</xdr:rowOff>
    </xdr:from>
    <xdr:to>
      <xdr:col>67</xdr:col>
      <xdr:colOff>101600</xdr:colOff>
      <xdr:row>78</xdr:row>
      <xdr:rowOff>111327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8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102454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8672</xdr:rowOff>
    </xdr:from>
    <xdr:to>
      <xdr:col>85</xdr:col>
      <xdr:colOff>127000</xdr:colOff>
      <xdr:row>99</xdr:row>
      <xdr:rowOff>18600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222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127643</xdr:rowOff>
    </xdr:from>
    <xdr:to>
      <xdr:col>81</xdr:col>
      <xdr:colOff>50800</xdr:colOff>
      <xdr:row>99</xdr:row>
      <xdr:rowOff>8672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9743"/>
          <a:ext cx="889000" cy="5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127643</xdr:rowOff>
    </xdr:from>
    <xdr:to>
      <xdr:col>76</xdr:col>
      <xdr:colOff>114300</xdr:colOff>
      <xdr:row>98</xdr:row>
      <xdr:rowOff>133334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9743"/>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133334</xdr:rowOff>
    </xdr:from>
    <xdr:to>
      <xdr:col>71</xdr:col>
      <xdr:colOff>177800</xdr:colOff>
      <xdr:row>98</xdr:row>
      <xdr:rowOff>163995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5434"/>
          <a:ext cx="889000" cy="3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139250</xdr:rowOff>
    </xdr:from>
    <xdr:to>
      <xdr:col>85</xdr:col>
      <xdr:colOff>177800</xdr:colOff>
      <xdr:row>99</xdr:row>
      <xdr:rowOff>69400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98627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129322</xdr:rowOff>
    </xdr:from>
    <xdr:to>
      <xdr:col>81</xdr:col>
      <xdr:colOff>101600</xdr:colOff>
      <xdr:row>99</xdr:row>
      <xdr:rowOff>59472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75999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0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76843</xdr:rowOff>
    </xdr:from>
    <xdr:to>
      <xdr:col>76</xdr:col>
      <xdr:colOff>165100</xdr:colOff>
      <xdr:row>99</xdr:row>
      <xdr:rowOff>6993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23520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82534</xdr:rowOff>
    </xdr:from>
    <xdr:to>
      <xdr:col>72</xdr:col>
      <xdr:colOff>38100</xdr:colOff>
      <xdr:row>99</xdr:row>
      <xdr:rowOff>12684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29211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113195</xdr:rowOff>
    </xdr:from>
    <xdr:to>
      <xdr:col>67</xdr:col>
      <xdr:colOff>101600</xdr:colOff>
      <xdr:row>99</xdr:row>
      <xdr:rowOff>43345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166636</xdr:rowOff>
    </xdr:from>
    <xdr:to>
      <xdr:col>116</xdr:col>
      <xdr:colOff>63500</xdr:colOff>
      <xdr:row>59</xdr:row>
      <xdr:rowOff>7455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0736"/>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162236</xdr:rowOff>
    </xdr:from>
    <xdr:to>
      <xdr:col>111</xdr:col>
      <xdr:colOff>177800</xdr:colOff>
      <xdr:row>58</xdr:row>
      <xdr:rowOff>166636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06336"/>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162236</xdr:rowOff>
    </xdr:from>
    <xdr:to>
      <xdr:col>107</xdr:col>
      <xdr:colOff>50800</xdr:colOff>
      <xdr:row>59</xdr:row>
      <xdr:rowOff>12903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6336"/>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2540</xdr:rowOff>
    </xdr:from>
    <xdr:to>
      <xdr:col>102</xdr:col>
      <xdr:colOff>114300</xdr:colOff>
      <xdr:row>59</xdr:row>
      <xdr:rowOff>12903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8090"/>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128105</xdr:rowOff>
    </xdr:from>
    <xdr:to>
      <xdr:col>116</xdr:col>
      <xdr:colOff>114300</xdr:colOff>
      <xdr:row>59</xdr:row>
      <xdr:rowOff>58255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43032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115836</xdr:rowOff>
    </xdr:from>
    <xdr:to>
      <xdr:col>112</xdr:col>
      <xdr:colOff>38100</xdr:colOff>
      <xdr:row>59</xdr:row>
      <xdr:rowOff>45986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37113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111436</xdr:rowOff>
    </xdr:from>
    <xdr:to>
      <xdr:col>107</xdr:col>
      <xdr:colOff>101600</xdr:colOff>
      <xdr:row>59</xdr:row>
      <xdr:rowOff>41586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32713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133553</xdr:rowOff>
    </xdr:from>
    <xdr:to>
      <xdr:col>102</xdr:col>
      <xdr:colOff>165100</xdr:colOff>
      <xdr:row>59</xdr:row>
      <xdr:rowOff>63703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54830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123190</xdr:rowOff>
    </xdr:from>
    <xdr:to>
      <xdr:col>98</xdr:col>
      <xdr:colOff>38100</xdr:colOff>
      <xdr:row>59</xdr:row>
      <xdr:rowOff>53340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44467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145117</xdr:rowOff>
    </xdr:from>
    <xdr:to>
      <xdr:col>116</xdr:col>
      <xdr:colOff>63500</xdr:colOff>
      <xdr:row>74</xdr:row>
      <xdr:rowOff>152488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32417"/>
          <a:ext cx="838200" cy="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145117</xdr:rowOff>
    </xdr:from>
    <xdr:to>
      <xdr:col>111</xdr:col>
      <xdr:colOff>177800</xdr:colOff>
      <xdr:row>75</xdr:row>
      <xdr:rowOff>11204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2417"/>
          <a:ext cx="889000" cy="3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124384</xdr:rowOff>
    </xdr:from>
    <xdr:to>
      <xdr:col>107</xdr:col>
      <xdr:colOff>50800</xdr:colOff>
      <xdr:row>75</xdr:row>
      <xdr:rowOff>11204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11684"/>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124384</xdr:rowOff>
    </xdr:from>
    <xdr:to>
      <xdr:col>102</xdr:col>
      <xdr:colOff>114300</xdr:colOff>
      <xdr:row>75</xdr:row>
      <xdr:rowOff>32628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11684"/>
          <a:ext cx="889000" cy="7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163042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2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101688</xdr:rowOff>
    </xdr:from>
    <xdr:to>
      <xdr:col>116</xdr:col>
      <xdr:colOff>114300</xdr:colOff>
      <xdr:row>75</xdr:row>
      <xdr:rowOff>31838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124565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4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94317</xdr:rowOff>
    </xdr:from>
    <xdr:to>
      <xdr:col>112</xdr:col>
      <xdr:colOff>38100</xdr:colOff>
      <xdr:row>75</xdr:row>
      <xdr:rowOff>24467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40994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5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131854</xdr:rowOff>
    </xdr:from>
    <xdr:to>
      <xdr:col>107</xdr:col>
      <xdr:colOff>101600</xdr:colOff>
      <xdr:row>75</xdr:row>
      <xdr:rowOff>62004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78531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59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73584</xdr:rowOff>
    </xdr:from>
    <xdr:to>
      <xdr:col>102</xdr:col>
      <xdr:colOff>165100</xdr:colOff>
      <xdr:row>75</xdr:row>
      <xdr:rowOff>3734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20261</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53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153278</xdr:rowOff>
    </xdr:from>
    <xdr:to>
      <xdr:col>98</xdr:col>
      <xdr:colOff>38100</xdr:colOff>
      <xdr:row>75</xdr:row>
      <xdr:rowOff>83428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99955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615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類似団体と比較して、繰出金、積立金が高い水準にある。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これは、上下水道事業に対する繰出しや今後控える大型事業に対する計画的な積立による。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長野県麻績村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
2,739
34.38
2,637,620
2,534,377
80,361
1,628,829
2,513,111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87941</xdr:rowOff>
    </xdr:from>
    <xdr:to>
      <xdr:col>24</xdr:col>
      <xdr:colOff>63500</xdr:colOff>
      <xdr:row>37</xdr:row>
      <xdr:rowOff>117926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1591"/>
          <a:ext cx="8382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117926</xdr:rowOff>
    </xdr:from>
    <xdr:to>
      <xdr:col>19</xdr:col>
      <xdr:colOff>177800</xdr:colOff>
      <xdr:row>37</xdr:row>
      <xdr:rowOff>122441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1576"/>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102000</xdr:rowOff>
    </xdr:from>
    <xdr:to>
      <xdr:col>15</xdr:col>
      <xdr:colOff>50800</xdr:colOff>
      <xdr:row>37</xdr:row>
      <xdr:rowOff>122441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565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102000</xdr:rowOff>
    </xdr:from>
    <xdr:to>
      <xdr:col>10</xdr:col>
      <xdr:colOff>114300</xdr:colOff>
      <xdr:row>37</xdr:row>
      <xdr:rowOff>119907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565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147572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4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37141</xdr:rowOff>
    </xdr:from>
    <xdr:to>
      <xdr:col>24</xdr:col>
      <xdr:colOff>114300</xdr:colOff>
      <xdr:row>37</xdr:row>
      <xdr:rowOff>138741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67126</xdr:rowOff>
    </xdr:from>
    <xdr:to>
      <xdr:col>20</xdr:col>
      <xdr:colOff>38100</xdr:colOff>
      <xdr:row>37</xdr:row>
      <xdr:rowOff>168726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159853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71641</xdr:rowOff>
    </xdr:from>
    <xdr:to>
      <xdr:col>15</xdr:col>
      <xdr:colOff>101600</xdr:colOff>
      <xdr:row>38</xdr:row>
      <xdr:rowOff>1791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164368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51200</xdr:rowOff>
    </xdr:from>
    <xdr:to>
      <xdr:col>10</xdr:col>
      <xdr:colOff>165100</xdr:colOff>
      <xdr:row>37</xdr:row>
      <xdr:rowOff>152800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143927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69107</xdr:rowOff>
    </xdr:from>
    <xdr:to>
      <xdr:col>6</xdr:col>
      <xdr:colOff>38100</xdr:colOff>
      <xdr:row>37</xdr:row>
      <xdr:rowOff>170707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161834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31372</xdr:rowOff>
    </xdr:from>
    <xdr:to>
      <xdr:col>24</xdr:col>
      <xdr:colOff>63500</xdr:colOff>
      <xdr:row>58</xdr:row>
      <xdr:rowOff>59104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5472"/>
          <a:ext cx="838200" cy="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31372</xdr:rowOff>
    </xdr:from>
    <xdr:to>
      <xdr:col>19</xdr:col>
      <xdr:colOff>177800</xdr:colOff>
      <xdr:row>58</xdr:row>
      <xdr:rowOff>55622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5472"/>
          <a:ext cx="889000" cy="2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55622</xdr:rowOff>
    </xdr:from>
    <xdr:to>
      <xdr:col>15</xdr:col>
      <xdr:colOff>50800</xdr:colOff>
      <xdr:row>58</xdr:row>
      <xdr:rowOff>59985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99722"/>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59985</xdr:rowOff>
    </xdr:from>
    <xdr:to>
      <xdr:col>10</xdr:col>
      <xdr:colOff>114300</xdr:colOff>
      <xdr:row>58</xdr:row>
      <xdr:rowOff>72171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4085"/>
          <a:ext cx="889000" cy="1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8304</xdr:rowOff>
    </xdr:from>
    <xdr:to>
      <xdr:col>24</xdr:col>
      <xdr:colOff>114300</xdr:colOff>
      <xdr:row>58</xdr:row>
      <xdr:rowOff>109904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152022</xdr:rowOff>
    </xdr:from>
    <xdr:to>
      <xdr:col>20</xdr:col>
      <xdr:colOff>38100</xdr:colOff>
      <xdr:row>58</xdr:row>
      <xdr:rowOff>82172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2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73299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4822</xdr:rowOff>
    </xdr:from>
    <xdr:to>
      <xdr:col>15</xdr:col>
      <xdr:colOff>101600</xdr:colOff>
      <xdr:row>58</xdr:row>
      <xdr:rowOff>106422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97549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9185</xdr:rowOff>
    </xdr:from>
    <xdr:to>
      <xdr:col>10</xdr:col>
      <xdr:colOff>165100</xdr:colOff>
      <xdr:row>58</xdr:row>
      <xdr:rowOff>110785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101912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4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21371</xdr:rowOff>
    </xdr:from>
    <xdr:to>
      <xdr:col>6</xdr:col>
      <xdr:colOff>38100</xdr:colOff>
      <xdr:row>58</xdr:row>
      <xdr:rowOff>122971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114098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135970</xdr:rowOff>
    </xdr:from>
    <xdr:to>
      <xdr:col>24</xdr:col>
      <xdr:colOff>63500</xdr:colOff>
      <xdr:row>77</xdr:row>
      <xdr:rowOff>150084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37620"/>
          <a:ext cx="838200" cy="1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146512</xdr:rowOff>
    </xdr:from>
    <xdr:to>
      <xdr:col>19</xdr:col>
      <xdr:colOff>177800</xdr:colOff>
      <xdr:row>77</xdr:row>
      <xdr:rowOff>150084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48162"/>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146512</xdr:rowOff>
    </xdr:from>
    <xdr:to>
      <xdr:col>15</xdr:col>
      <xdr:colOff>50800</xdr:colOff>
      <xdr:row>77</xdr:row>
      <xdr:rowOff>151451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48162"/>
          <a:ext cx="8890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151451</xdr:rowOff>
    </xdr:from>
    <xdr:to>
      <xdr:col>10</xdr:col>
      <xdr:colOff>114300</xdr:colOff>
      <xdr:row>77</xdr:row>
      <xdr:rowOff>156254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53101"/>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37792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85170</xdr:rowOff>
    </xdr:from>
    <xdr:to>
      <xdr:col>24</xdr:col>
      <xdr:colOff>114300</xdr:colOff>
      <xdr:row>78</xdr:row>
      <xdr:rowOff>15320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99284</xdr:rowOff>
    </xdr:from>
    <xdr:to>
      <xdr:col>20</xdr:col>
      <xdr:colOff>38100</xdr:colOff>
      <xdr:row>78</xdr:row>
      <xdr:rowOff>29434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20561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95712</xdr:rowOff>
    </xdr:from>
    <xdr:to>
      <xdr:col>15</xdr:col>
      <xdr:colOff>101600</xdr:colOff>
      <xdr:row>78</xdr:row>
      <xdr:rowOff>25862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100651</xdr:rowOff>
    </xdr:from>
    <xdr:to>
      <xdr:col>10</xdr:col>
      <xdr:colOff>165100</xdr:colOff>
      <xdr:row>78</xdr:row>
      <xdr:rowOff>30801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105454</xdr:rowOff>
    </xdr:from>
    <xdr:to>
      <xdr:col>6</xdr:col>
      <xdr:colOff>38100</xdr:colOff>
      <xdr:row>78</xdr:row>
      <xdr:rowOff>35604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26731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9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151589</xdr:rowOff>
    </xdr:from>
    <xdr:to>
      <xdr:col>24</xdr:col>
      <xdr:colOff>63500</xdr:colOff>
      <xdr:row>97</xdr:row>
      <xdr:rowOff>161651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82239"/>
          <a:ext cx="838200" cy="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99592</xdr:rowOff>
    </xdr:from>
    <xdr:to>
      <xdr:col>19</xdr:col>
      <xdr:colOff>177800</xdr:colOff>
      <xdr:row>97</xdr:row>
      <xdr:rowOff>161651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730242"/>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99592</xdr:rowOff>
    </xdr:from>
    <xdr:to>
      <xdr:col>15</xdr:col>
      <xdr:colOff>50800</xdr:colOff>
      <xdr:row>97</xdr:row>
      <xdr:rowOff>143630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30242"/>
          <a:ext cx="8890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143630</xdr:rowOff>
    </xdr:from>
    <xdr:to>
      <xdr:col>10</xdr:col>
      <xdr:colOff>114300</xdr:colOff>
      <xdr:row>97</xdr:row>
      <xdr:rowOff>145586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4280"/>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100789</xdr:rowOff>
    </xdr:from>
    <xdr:to>
      <xdr:col>24</xdr:col>
      <xdr:colOff>114300</xdr:colOff>
      <xdr:row>98</xdr:row>
      <xdr:rowOff>30939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110851</xdr:rowOff>
    </xdr:from>
    <xdr:to>
      <xdr:col>20</xdr:col>
      <xdr:colOff>38100</xdr:colOff>
      <xdr:row>98</xdr:row>
      <xdr:rowOff>41001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7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32128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3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48792</xdr:rowOff>
    </xdr:from>
    <xdr:to>
      <xdr:col>15</xdr:col>
      <xdr:colOff>101600</xdr:colOff>
      <xdr:row>97</xdr:row>
      <xdr:rowOff>150392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141519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92830</xdr:rowOff>
    </xdr:from>
    <xdr:to>
      <xdr:col>10</xdr:col>
      <xdr:colOff>165100</xdr:colOff>
      <xdr:row>98</xdr:row>
      <xdr:rowOff>22980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94786</xdr:rowOff>
    </xdr:from>
    <xdr:to>
      <xdr:col>6</xdr:col>
      <xdr:colOff>38100</xdr:colOff>
      <xdr:row>98</xdr:row>
      <xdr:rowOff>24936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2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1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22499</xdr:rowOff>
    </xdr:from>
    <xdr:to>
      <xdr:col>55</xdr:col>
      <xdr:colOff>0</xdr:colOff>
      <xdr:row>59</xdr:row>
      <xdr:rowOff>32197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38049"/>
          <a:ext cx="8382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167303</xdr:rowOff>
    </xdr:from>
    <xdr:to>
      <xdr:col>50</xdr:col>
      <xdr:colOff>114300</xdr:colOff>
      <xdr:row>59</xdr:row>
      <xdr:rowOff>32197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1403"/>
          <a:ext cx="889000" cy="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167303</xdr:rowOff>
    </xdr:from>
    <xdr:to>
      <xdr:col>45</xdr:col>
      <xdr:colOff>177800</xdr:colOff>
      <xdr:row>59</xdr:row>
      <xdr:rowOff>6185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140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6185</xdr:rowOff>
    </xdr:from>
    <xdr:to>
      <xdr:col>41</xdr:col>
      <xdr:colOff>50800</xdr:colOff>
      <xdr:row>59</xdr:row>
      <xdr:rowOff>21220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21735"/>
          <a:ext cx="889000" cy="1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143149</xdr:rowOff>
    </xdr:from>
    <xdr:to>
      <xdr:col>55</xdr:col>
      <xdr:colOff>50800</xdr:colOff>
      <xdr:row>59</xdr:row>
      <xdr:rowOff>73299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58076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152847</xdr:rowOff>
    </xdr:from>
    <xdr:to>
      <xdr:col>50</xdr:col>
      <xdr:colOff>165100</xdr:colOff>
      <xdr:row>59</xdr:row>
      <xdr:rowOff>82997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74124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116503</xdr:rowOff>
    </xdr:from>
    <xdr:to>
      <xdr:col>46</xdr:col>
      <xdr:colOff>38100</xdr:colOff>
      <xdr:row>59</xdr:row>
      <xdr:rowOff>46653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37780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126835</xdr:rowOff>
    </xdr:from>
    <xdr:to>
      <xdr:col>41</xdr:col>
      <xdr:colOff>101600</xdr:colOff>
      <xdr:row>59</xdr:row>
      <xdr:rowOff>56985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48112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141870</xdr:rowOff>
    </xdr:from>
    <xdr:to>
      <xdr:col>36</xdr:col>
      <xdr:colOff>165100</xdr:colOff>
      <xdr:row>59</xdr:row>
      <xdr:rowOff>72020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7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31914</xdr:rowOff>
    </xdr:from>
    <xdr:to>
      <xdr:col>55</xdr:col>
      <xdr:colOff>0</xdr:colOff>
      <xdr:row>78</xdr:row>
      <xdr:rowOff>62564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5014"/>
          <a:ext cx="8382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31914</xdr:rowOff>
    </xdr:from>
    <xdr:to>
      <xdr:col>50</xdr:col>
      <xdr:colOff>114300</xdr:colOff>
      <xdr:row>78</xdr:row>
      <xdr:rowOff>35900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5014"/>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128143</xdr:rowOff>
    </xdr:from>
    <xdr:to>
      <xdr:col>45</xdr:col>
      <xdr:colOff>177800</xdr:colOff>
      <xdr:row>78</xdr:row>
      <xdr:rowOff>35900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29793"/>
          <a:ext cx="889000" cy="7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128143</xdr:rowOff>
    </xdr:from>
    <xdr:to>
      <xdr:col>41</xdr:col>
      <xdr:colOff>50800</xdr:colOff>
      <xdr:row>78</xdr:row>
      <xdr:rowOff>44101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9793"/>
          <a:ext cx="889000" cy="8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86310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11764</xdr:rowOff>
    </xdr:from>
    <xdr:to>
      <xdr:col>55</xdr:col>
      <xdr:colOff>50800</xdr:colOff>
      <xdr:row>78</xdr:row>
      <xdr:rowOff>113364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152564</xdr:rowOff>
    </xdr:from>
    <xdr:to>
      <xdr:col>50</xdr:col>
      <xdr:colOff>165100</xdr:colOff>
      <xdr:row>78</xdr:row>
      <xdr:rowOff>82714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99241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156550</xdr:rowOff>
    </xdr:from>
    <xdr:to>
      <xdr:col>46</xdr:col>
      <xdr:colOff>38100</xdr:colOff>
      <xdr:row>78</xdr:row>
      <xdr:rowOff>86700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77827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77343</xdr:rowOff>
    </xdr:from>
    <xdr:to>
      <xdr:col>41</xdr:col>
      <xdr:colOff>101600</xdr:colOff>
      <xdr:row>78</xdr:row>
      <xdr:rowOff>7493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24020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164751</xdr:rowOff>
    </xdr:from>
    <xdr:to>
      <xdr:col>36</xdr:col>
      <xdr:colOff>165100</xdr:colOff>
      <xdr:row>78</xdr:row>
      <xdr:rowOff>94901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86028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94588</xdr:rowOff>
    </xdr:from>
    <xdr:to>
      <xdr:col>55</xdr:col>
      <xdr:colOff>0</xdr:colOff>
      <xdr:row>97</xdr:row>
      <xdr:rowOff>107638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25238"/>
          <a:ext cx="8382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94588</xdr:rowOff>
    </xdr:from>
    <xdr:to>
      <xdr:col>50</xdr:col>
      <xdr:colOff>114300</xdr:colOff>
      <xdr:row>97</xdr:row>
      <xdr:rowOff>96715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25238"/>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82235</xdr:rowOff>
    </xdr:from>
    <xdr:to>
      <xdr:col>45</xdr:col>
      <xdr:colOff>177800</xdr:colOff>
      <xdr:row>97</xdr:row>
      <xdr:rowOff>96715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12885"/>
          <a:ext cx="889000" cy="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82235</xdr:rowOff>
    </xdr:from>
    <xdr:to>
      <xdr:col>41</xdr:col>
      <xdr:colOff>50800</xdr:colOff>
      <xdr:row>97</xdr:row>
      <xdr:rowOff>91807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1288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153742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56838</xdr:rowOff>
    </xdr:from>
    <xdr:to>
      <xdr:col>55</xdr:col>
      <xdr:colOff>50800</xdr:colOff>
      <xdr:row>97</xdr:row>
      <xdr:rowOff>158438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5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43788</xdr:rowOff>
    </xdr:from>
    <xdr:to>
      <xdr:col>50</xdr:col>
      <xdr:colOff>165100</xdr:colOff>
      <xdr:row>97</xdr:row>
      <xdr:rowOff>145388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161915</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45915</xdr:rowOff>
    </xdr:from>
    <xdr:to>
      <xdr:col>46</xdr:col>
      <xdr:colOff>38100</xdr:colOff>
      <xdr:row>97</xdr:row>
      <xdr:rowOff>147515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164042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5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31435</xdr:rowOff>
    </xdr:from>
    <xdr:to>
      <xdr:col>41</xdr:col>
      <xdr:colOff>101600</xdr:colOff>
      <xdr:row>97</xdr:row>
      <xdr:rowOff>133035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149562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41007</xdr:rowOff>
    </xdr:from>
    <xdr:to>
      <xdr:col>36</xdr:col>
      <xdr:colOff>165100</xdr:colOff>
      <xdr:row>97</xdr:row>
      <xdr:rowOff>142607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159134</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4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161071</xdr:rowOff>
    </xdr:from>
    <xdr:to>
      <xdr:col>85</xdr:col>
      <xdr:colOff>127000</xdr:colOff>
      <xdr:row>38</xdr:row>
      <xdr:rowOff>162002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76171"/>
          <a:ext cx="8382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146414</xdr:rowOff>
    </xdr:from>
    <xdr:to>
      <xdr:col>81</xdr:col>
      <xdr:colOff>50800</xdr:colOff>
      <xdr:row>38</xdr:row>
      <xdr:rowOff>161071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61514"/>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146414</xdr:rowOff>
    </xdr:from>
    <xdr:to>
      <xdr:col>76</xdr:col>
      <xdr:colOff>114300</xdr:colOff>
      <xdr:row>39</xdr:row>
      <xdr:rowOff>6240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61514"/>
          <a:ext cx="889000" cy="3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154330</xdr:rowOff>
    </xdr:from>
    <xdr:to>
      <xdr:col>71</xdr:col>
      <xdr:colOff>177800</xdr:colOff>
      <xdr:row>39</xdr:row>
      <xdr:rowOff>6240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69430"/>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111202</xdr:rowOff>
    </xdr:from>
    <xdr:to>
      <xdr:col>85</xdr:col>
      <xdr:colOff>177800</xdr:colOff>
      <xdr:row>39</xdr:row>
      <xdr:rowOff>41352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26129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110271</xdr:rowOff>
    </xdr:from>
    <xdr:to>
      <xdr:col>81</xdr:col>
      <xdr:colOff>101600</xdr:colOff>
      <xdr:row>39</xdr:row>
      <xdr:rowOff>40421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95614</xdr:rowOff>
    </xdr:from>
    <xdr:to>
      <xdr:col>76</xdr:col>
      <xdr:colOff>165100</xdr:colOff>
      <xdr:row>39</xdr:row>
      <xdr:rowOff>25764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16891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0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126890</xdr:rowOff>
    </xdr:from>
    <xdr:to>
      <xdr:col>72</xdr:col>
      <xdr:colOff>38100</xdr:colOff>
      <xdr:row>39</xdr:row>
      <xdr:rowOff>57040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48167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103530</xdr:rowOff>
    </xdr:from>
    <xdr:to>
      <xdr:col>67</xdr:col>
      <xdr:colOff>101600</xdr:colOff>
      <xdr:row>39</xdr:row>
      <xdr:rowOff>33680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24807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150202</xdr:rowOff>
    </xdr:from>
    <xdr:to>
      <xdr:col>85</xdr:col>
      <xdr:colOff>127000</xdr:colOff>
      <xdr:row>57</xdr:row>
      <xdr:rowOff>169210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22852"/>
          <a:ext cx="8382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169210</xdr:rowOff>
    </xdr:from>
    <xdr:to>
      <xdr:col>81</xdr:col>
      <xdr:colOff>50800</xdr:colOff>
      <xdr:row>57</xdr:row>
      <xdr:rowOff>169903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41860"/>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147001</xdr:rowOff>
    </xdr:from>
    <xdr:to>
      <xdr:col>76</xdr:col>
      <xdr:colOff>114300</xdr:colOff>
      <xdr:row>57</xdr:row>
      <xdr:rowOff>169903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919651"/>
          <a:ext cx="889000" cy="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147001</xdr:rowOff>
    </xdr:from>
    <xdr:to>
      <xdr:col>71</xdr:col>
      <xdr:colOff>177800</xdr:colOff>
      <xdr:row>57</xdr:row>
      <xdr:rowOff>154177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9651"/>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99402</xdr:rowOff>
    </xdr:from>
    <xdr:to>
      <xdr:col>85</xdr:col>
      <xdr:colOff>177800</xdr:colOff>
      <xdr:row>58</xdr:row>
      <xdr:rowOff>29552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14329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118410</xdr:rowOff>
    </xdr:from>
    <xdr:to>
      <xdr:col>81</xdr:col>
      <xdr:colOff>101600</xdr:colOff>
      <xdr:row>58</xdr:row>
      <xdr:rowOff>48560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39687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119103</xdr:rowOff>
    </xdr:from>
    <xdr:to>
      <xdr:col>76</xdr:col>
      <xdr:colOff>165100</xdr:colOff>
      <xdr:row>58</xdr:row>
      <xdr:rowOff>49253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40380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96201</xdr:rowOff>
    </xdr:from>
    <xdr:to>
      <xdr:col>72</xdr:col>
      <xdr:colOff>38100</xdr:colOff>
      <xdr:row>58</xdr:row>
      <xdr:rowOff>26351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17478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6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103377</xdr:rowOff>
    </xdr:from>
    <xdr:to>
      <xdr:col>67</xdr:col>
      <xdr:colOff>101600</xdr:colOff>
      <xdr:row>58</xdr:row>
      <xdr:rowOff>33527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24654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14793</xdr:rowOff>
    </xdr:from>
    <xdr:to>
      <xdr:col>85</xdr:col>
      <xdr:colOff>127000</xdr:colOff>
      <xdr:row>79</xdr:row>
      <xdr:rowOff>39988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59343"/>
          <a:ext cx="8382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14793</xdr:rowOff>
    </xdr:from>
    <xdr:to>
      <xdr:col>81</xdr:col>
      <xdr:colOff>50800</xdr:colOff>
      <xdr:row>79</xdr:row>
      <xdr:rowOff>36514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59343"/>
          <a:ext cx="889000" cy="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36514</xdr:rowOff>
    </xdr:from>
    <xdr:to>
      <xdr:col>76</xdr:col>
      <xdr:colOff>114300</xdr:colOff>
      <xdr:row>79</xdr:row>
      <xdr:rowOff>40236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1064"/>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25743</xdr:rowOff>
    </xdr:from>
    <xdr:to>
      <xdr:col>71</xdr:col>
      <xdr:colOff>177800</xdr:colOff>
      <xdr:row>79</xdr:row>
      <xdr:rowOff>40236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0293"/>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160638</xdr:rowOff>
    </xdr:from>
    <xdr:to>
      <xdr:col>85</xdr:col>
      <xdr:colOff>177800</xdr:colOff>
      <xdr:row>79</xdr:row>
      <xdr:rowOff>90788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75565</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135443</xdr:rowOff>
    </xdr:from>
    <xdr:to>
      <xdr:col>81</xdr:col>
      <xdr:colOff>101600</xdr:colOff>
      <xdr:row>79</xdr:row>
      <xdr:rowOff>65593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56720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0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157164</xdr:rowOff>
    </xdr:from>
    <xdr:to>
      <xdr:col>76</xdr:col>
      <xdr:colOff>165100</xdr:colOff>
      <xdr:row>79</xdr:row>
      <xdr:rowOff>87314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78441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160886</xdr:rowOff>
    </xdr:from>
    <xdr:to>
      <xdr:col>72</xdr:col>
      <xdr:colOff>38100</xdr:colOff>
      <xdr:row>79</xdr:row>
      <xdr:rowOff>91036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82163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146393</xdr:rowOff>
    </xdr:from>
    <xdr:to>
      <xdr:col>67</xdr:col>
      <xdr:colOff>101600</xdr:colOff>
      <xdr:row>79</xdr:row>
      <xdr:rowOff>76543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67670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8531</xdr:rowOff>
    </xdr:from>
    <xdr:to>
      <xdr:col>85</xdr:col>
      <xdr:colOff>127000</xdr:colOff>
      <xdr:row>98</xdr:row>
      <xdr:rowOff>12543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10631"/>
          <a:ext cx="8382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8531</xdr:rowOff>
    </xdr:from>
    <xdr:to>
      <xdr:col>81</xdr:col>
      <xdr:colOff>50800</xdr:colOff>
      <xdr:row>98</xdr:row>
      <xdr:rowOff>64398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10631"/>
          <a:ext cx="889000" cy="5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64398</xdr:rowOff>
    </xdr:from>
    <xdr:to>
      <xdr:col>76</xdr:col>
      <xdr:colOff>114300</xdr:colOff>
      <xdr:row>98</xdr:row>
      <xdr:rowOff>68028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66498"/>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60527</xdr:rowOff>
    </xdr:from>
    <xdr:to>
      <xdr:col>71</xdr:col>
      <xdr:colOff>177800</xdr:colOff>
      <xdr:row>98</xdr:row>
      <xdr:rowOff>68028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62627"/>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69590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133193</xdr:rowOff>
    </xdr:from>
    <xdr:to>
      <xdr:col>85</xdr:col>
      <xdr:colOff>177800</xdr:colOff>
      <xdr:row>98</xdr:row>
      <xdr:rowOff>63343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111620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4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129181</xdr:rowOff>
    </xdr:from>
    <xdr:to>
      <xdr:col>81</xdr:col>
      <xdr:colOff>101600</xdr:colOff>
      <xdr:row>98</xdr:row>
      <xdr:rowOff>59331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50458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13598</xdr:rowOff>
    </xdr:from>
    <xdr:to>
      <xdr:col>76</xdr:col>
      <xdr:colOff>165100</xdr:colOff>
      <xdr:row>98</xdr:row>
      <xdr:rowOff>115198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106325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17228</xdr:rowOff>
    </xdr:from>
    <xdr:to>
      <xdr:col>72</xdr:col>
      <xdr:colOff>38100</xdr:colOff>
      <xdr:row>98</xdr:row>
      <xdr:rowOff>118828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109955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9727</xdr:rowOff>
    </xdr:from>
    <xdr:to>
      <xdr:col>67</xdr:col>
      <xdr:colOff>101600</xdr:colOff>
      <xdr:row>98</xdr:row>
      <xdr:rowOff>111327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102454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0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類似団体と比較して、土木費が高い水準にある。</a:t>
          </a:r>
          <a:endParaRPr lang="ja-JP" altLang="ja-JP" sz="1400">
            <a:effectLst/>
          </a:endParaRPr>
        </a:p>
        <a:p>
          <a:r>
            <a:rPr kumimoji="1" lang="ja-JP" altLang="ja-JP" sz="1100">
              <a:solidFill>
                <a:schemeClr val="dk1"/>
              </a:solidFill>
              <a:effectLst/>
              <a:latin typeface="+mn-lt"/>
              <a:ea typeface="+mn-ea"/>
              <a:cs typeface="+mn-cs"/>
            </a:rPr>
            <a:t>これは、若者定住環境の充実を図るため、若者定住住宅建設事業に重点的に取り組んできたことによる。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財政調整基金は、中長期的な見通しの</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とに</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決算剰余金を中心に積み立てているとともに、最低水準の取り崩しに努めている。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長野県麻績村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全会計とも黒字額を計上しているが、今後突発的な歳出の対応として計画的な基金の積立等を行い、長期的な視野で財政運営に努める。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election activeCell="H63" sqref="H6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2637620</v>
      </c>
      <c r="BO4" s="423"/>
      <c r="BP4" s="423"/>
      <c r="BQ4" s="423"/>
      <c r="BR4" s="423"/>
      <c r="BS4" s="423"/>
      <c r="BT4" s="423"/>
      <c r="BU4" s="424"/>
      <c r="BV4" s="422">
        <v>2890691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4.9000000000000004</v>
      </c>
      <c r="CU4" s="604"/>
      <c r="CV4" s="604"/>
      <c r="CW4" s="604"/>
      <c r="CX4" s="604"/>
      <c r="CY4" s="604"/>
      <c r="CZ4" s="604"/>
      <c r="DA4" s="605"/>
      <c r="DB4" s="603">
        <v>4.5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2534377</v>
      </c>
      <c r="BO5" s="428"/>
      <c r="BP5" s="428"/>
      <c r="BQ5" s="428"/>
      <c r="BR5" s="428"/>
      <c r="BS5" s="428"/>
      <c r="BT5" s="428"/>
      <c r="BU5" s="429"/>
      <c r="BV5" s="427">
        <v>2806897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81.599999999999994</v>
      </c>
      <c r="CU5" s="398"/>
      <c r="CV5" s="398"/>
      <c r="CW5" s="398"/>
      <c r="CX5" s="398"/>
      <c r="CY5" s="398"/>
      <c r="CZ5" s="398"/>
      <c r="DA5" s="399"/>
      <c r="DB5" s="397">
        <v>79.5</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103243</v>
      </c>
      <c r="BO6" s="428"/>
      <c r="BP6" s="428"/>
      <c r="BQ6" s="428"/>
      <c r="BR6" s="428"/>
      <c r="BS6" s="428"/>
      <c r="BT6" s="428"/>
      <c r="BU6" s="429"/>
      <c r="BV6" s="427">
        <v>83794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84.9</v>
      </c>
      <c r="CU6" s="578"/>
      <c r="CV6" s="578"/>
      <c r="CW6" s="578"/>
      <c r="CX6" s="578"/>
      <c r="CY6" s="578"/>
      <c r="CZ6" s="578"/>
      <c r="DA6" s="579"/>
      <c r="DB6" s="577">
        <v>82.8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22882</v>
      </c>
      <c r="BO7" s="428"/>
      <c r="BP7" s="428"/>
      <c r="BQ7" s="428"/>
      <c r="BR7" s="428"/>
      <c r="BS7" s="428"/>
      <c r="BT7" s="428"/>
      <c r="BU7" s="429"/>
      <c r="BV7" s="427">
        <v>10610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1628829</v>
      </c>
      <c r="CU7" s="428"/>
      <c r="CV7" s="428"/>
      <c r="CW7" s="428"/>
      <c r="CX7" s="428"/>
      <c r="CY7" s="428"/>
      <c r="CZ7" s="428"/>
      <c r="DA7" s="429"/>
      <c r="DB7" s="427">
        <v>1624462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80361</v>
      </c>
      <c r="BO8" s="428"/>
      <c r="BP8" s="428"/>
      <c r="BQ8" s="428"/>
      <c r="BR8" s="428"/>
      <c r="BS8" s="428"/>
      <c r="BT8" s="428"/>
      <c r="BU8" s="429"/>
      <c r="BV8" s="427">
        <v>73184</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0.19</v>
      </c>
      <c r="CU8" s="541"/>
      <c r="CV8" s="541"/>
      <c r="CW8" s="541"/>
      <c r="CX8" s="541"/>
      <c r="CY8" s="541"/>
      <c r="CZ8" s="541"/>
      <c r="DA8" s="542"/>
      <c r="DB8" s="540">
        <v>0.19</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2788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7177</v>
      </c>
      <c r="BO9" s="428"/>
      <c r="BP9" s="428"/>
      <c r="BQ9" s="428"/>
      <c r="BR9" s="428"/>
      <c r="BS9" s="428"/>
      <c r="BT9" s="428"/>
      <c r="BU9" s="429"/>
      <c r="BV9" s="427">
        <v>-4554</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14.5</v>
      </c>
      <c r="CU9" s="398"/>
      <c r="CV9" s="398"/>
      <c r="CW9" s="398"/>
      <c r="CX9" s="398"/>
      <c r="CY9" s="398"/>
      <c r="CZ9" s="398"/>
      <c r="DA9" s="399"/>
      <c r="DB9" s="397">
        <v>14.8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2970</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30000</v>
      </c>
      <c r="BO10" s="428"/>
      <c r="BP10" s="428"/>
      <c r="BQ10" s="428"/>
      <c r="BR10" s="428"/>
      <c r="BS10" s="428"/>
      <c r="BT10" s="428"/>
      <c r="BU10" s="429"/>
      <c r="BV10" s="427">
        <v>43000</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101</v>
      </c>
      <c r="AV11" s="485"/>
      <c r="AW11" s="485"/>
      <c r="AX11" s="485"/>
      <c r="AY11" s="407" t="s">
        <v>127</v>
      </c>
      <c r="AZ11" s="408"/>
      <c r="BA11" s="408"/>
      <c r="BB11" s="408"/>
      <c r="BC11" s="408"/>
      <c r="BD11" s="408"/>
      <c r="BE11" s="408"/>
      <c r="BF11" s="408"/>
      <c r="BG11" s="408"/>
      <c r="BH11" s="408"/>
      <c r="BI11" s="408"/>
      <c r="BJ11" s="408"/>
      <c r="BK11" s="408"/>
      <c r="BL11" s="408"/>
      <c r="BM11" s="409"/>
      <c r="BN11" s="427">
        <v>76835</v>
      </c>
      <c r="BO11" s="428"/>
      <c r="BP11" s="428"/>
      <c r="BQ11" s="428"/>
      <c r="BR11" s="428"/>
      <c r="BS11" s="428"/>
      <c r="BT11" s="428"/>
      <c r="BU11" s="429"/>
      <c r="BV11" s="427">
        <v>98148</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2753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93</v>
      </c>
      <c r="AV12" s="485"/>
      <c r="AW12" s="485"/>
      <c r="AX12" s="485"/>
      <c r="AY12" s="407" t="s">
        <v>135</v>
      </c>
      <c r="AZ12" s="408"/>
      <c r="BA12" s="408"/>
      <c r="BB12" s="408"/>
      <c r="BC12" s="408"/>
      <c r="BD12" s="408"/>
      <c r="BE12" s="408"/>
      <c r="BF12" s="408"/>
      <c r="BG12" s="408"/>
      <c r="BH12" s="408"/>
      <c r="BI12" s="408"/>
      <c r="BJ12" s="408"/>
      <c r="BK12" s="408"/>
      <c r="BL12" s="408"/>
      <c r="BM12" s="409"/>
      <c r="BN12" s="427">
        <v>30000</v>
      </c>
      <c r="BO12" s="428"/>
      <c r="BP12" s="428"/>
      <c r="BQ12" s="428"/>
      <c r="BR12" s="428"/>
      <c r="BS12" s="428"/>
      <c r="BT12" s="428"/>
      <c r="BU12" s="429"/>
      <c r="BV12" s="427">
        <v>43000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2739</v>
      </c>
      <c r="S13" s="531"/>
      <c r="T13" s="531"/>
      <c r="U13" s="531"/>
      <c r="V13" s="532"/>
      <c r="W13" s="518" t="s">
        <v>139</v>
      </c>
      <c r="X13" s="440"/>
      <c r="Y13" s="440"/>
      <c r="Z13" s="440"/>
      <c r="AA13" s="440"/>
      <c r="AB13" s="441"/>
      <c r="AC13" s="403">
        <v>306</v>
      </c>
      <c r="AD13" s="404"/>
      <c r="AE13" s="404"/>
      <c r="AF13" s="404"/>
      <c r="AG13" s="405"/>
      <c r="AH13" s="403">
        <v>288</v>
      </c>
      <c r="AI13" s="404"/>
      <c r="AJ13" s="404"/>
      <c r="AK13" s="404"/>
      <c r="AL13" s="406"/>
      <c r="AM13" s="496" t="s">
        <v>140</v>
      </c>
      <c r="AN13" s="401"/>
      <c r="AO13" s="401"/>
      <c r="AP13" s="401"/>
      <c r="AQ13" s="401"/>
      <c r="AR13" s="401"/>
      <c r="AS13" s="401"/>
      <c r="AT13" s="402"/>
      <c r="AU13" s="484" t="s">
        <v>121</v>
      </c>
      <c r="AV13" s="485"/>
      <c r="AW13" s="485"/>
      <c r="AX13" s="485"/>
      <c r="AY13" s="407" t="s">
        <v>141</v>
      </c>
      <c r="AZ13" s="408"/>
      <c r="BA13" s="408"/>
      <c r="BB13" s="408"/>
      <c r="BC13" s="408"/>
      <c r="BD13" s="408"/>
      <c r="BE13" s="408"/>
      <c r="BF13" s="408"/>
      <c r="BG13" s="408"/>
      <c r="BH13" s="408"/>
      <c r="BI13" s="408"/>
      <c r="BJ13" s="408"/>
      <c r="BK13" s="408"/>
      <c r="BL13" s="408"/>
      <c r="BM13" s="409"/>
      <c r="BN13" s="427">
        <v>84012</v>
      </c>
      <c r="BO13" s="428"/>
      <c r="BP13" s="428"/>
      <c r="BQ13" s="428"/>
      <c r="BR13" s="428"/>
      <c r="BS13" s="428"/>
      <c r="BT13" s="428"/>
      <c r="BU13" s="429"/>
      <c r="BV13" s="427">
        <v>93594</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5.2</v>
      </c>
      <c r="CU13" s="398"/>
      <c r="CV13" s="398"/>
      <c r="CW13" s="398"/>
      <c r="CX13" s="398"/>
      <c r="CY13" s="398"/>
      <c r="CZ13" s="398"/>
      <c r="DA13" s="399"/>
      <c r="DB13" s="397">
        <v>5.8</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2822</v>
      </c>
      <c r="S14" s="531"/>
      <c r="T14" s="531"/>
      <c r="U14" s="531"/>
      <c r="V14" s="532"/>
      <c r="W14" s="533"/>
      <c r="X14" s="443"/>
      <c r="Y14" s="443"/>
      <c r="Z14" s="443"/>
      <c r="AA14" s="443"/>
      <c r="AB14" s="444"/>
      <c r="AC14" s="523">
        <v>21.9</v>
      </c>
      <c r="AD14" s="524"/>
      <c r="AE14" s="524"/>
      <c r="AF14" s="524"/>
      <c r="AG14" s="525"/>
      <c r="AH14" s="523">
        <v>19.8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t="s">
        <v>129</v>
      </c>
      <c r="CU14" s="535"/>
      <c r="CV14" s="535"/>
      <c r="CW14" s="535"/>
      <c r="CX14" s="535"/>
      <c r="CY14" s="535"/>
      <c r="CZ14" s="535"/>
      <c r="DA14" s="536"/>
      <c r="DB14" s="534" t="s">
        <v>137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2809</v>
      </c>
      <c r="S15" s="531"/>
      <c r="T15" s="531"/>
      <c r="U15" s="531"/>
      <c r="V15" s="532"/>
      <c r="W15" s="518" t="s">
        <v>145</v>
      </c>
      <c r="X15" s="440"/>
      <c r="Y15" s="440"/>
      <c r="Z15" s="440"/>
      <c r="AA15" s="440"/>
      <c r="AB15" s="441"/>
      <c r="AC15" s="403">
        <v>298</v>
      </c>
      <c r="AD15" s="404"/>
      <c r="AE15" s="404"/>
      <c r="AF15" s="404"/>
      <c r="AG15" s="405"/>
      <c r="AH15" s="403">
        <v>357</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292156</v>
      </c>
      <c r="BO15" s="423"/>
      <c r="BP15" s="423"/>
      <c r="BQ15" s="423"/>
      <c r="BR15" s="423"/>
      <c r="BS15" s="423"/>
      <c r="BT15" s="423"/>
      <c r="BU15" s="424"/>
      <c r="BV15" s="422">
        <v>287343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21.3</v>
      </c>
      <c r="AD16" s="524"/>
      <c r="AE16" s="524"/>
      <c r="AF16" s="524"/>
      <c r="AG16" s="525"/>
      <c r="AH16" s="523">
        <v>24.6</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1499616</v>
      </c>
      <c r="BO16" s="428"/>
      <c r="BP16" s="428"/>
      <c r="BQ16" s="428"/>
      <c r="BR16" s="428"/>
      <c r="BS16" s="428"/>
      <c r="BT16" s="428"/>
      <c r="BU16" s="429"/>
      <c r="BV16" s="427">
        <v>1495355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796</v>
      </c>
      <c r="AD17" s="404"/>
      <c r="AE17" s="404"/>
      <c r="AF17" s="404"/>
      <c r="AG17" s="405"/>
      <c r="AH17" s="403">
        <v>806</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358343</v>
      </c>
      <c r="BO17" s="428"/>
      <c r="BP17" s="428"/>
      <c r="BQ17" s="428"/>
      <c r="BR17" s="428"/>
      <c r="BS17" s="428"/>
      <c r="BT17" s="428"/>
      <c r="BU17" s="429"/>
      <c r="BV17" s="427">
        <v>352997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34.380000000000003</v>
      </c>
      <c r="M18" s="492"/>
      <c r="N18" s="492"/>
      <c r="O18" s="492"/>
      <c r="P18" s="492"/>
      <c r="Q18" s="492"/>
      <c r="R18" s="493"/>
      <c r="S18" s="493"/>
      <c r="T18" s="493"/>
      <c r="U18" s="493"/>
      <c r="V18" s="494"/>
      <c r="W18" s="508"/>
      <c r="X18" s="509"/>
      <c r="Y18" s="509"/>
      <c r="Z18" s="509"/>
      <c r="AA18" s="509"/>
      <c r="AB18" s="519"/>
      <c r="AC18" s="391">
        <v>56.9</v>
      </c>
      <c r="AD18" s="392"/>
      <c r="AE18" s="392"/>
      <c r="AF18" s="392"/>
      <c r="AG18" s="495"/>
      <c r="AH18" s="391">
        <v>55.5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1331150</v>
      </c>
      <c r="BO18" s="428"/>
      <c r="BP18" s="428"/>
      <c r="BQ18" s="428"/>
      <c r="BR18" s="428"/>
      <c r="BS18" s="428"/>
      <c r="BT18" s="428"/>
      <c r="BU18" s="429"/>
      <c r="BV18" s="427">
        <v>1302784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81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1975656</v>
      </c>
      <c r="BO19" s="428"/>
      <c r="BP19" s="428"/>
      <c r="BQ19" s="428"/>
      <c r="BR19" s="428"/>
      <c r="BS19" s="428"/>
      <c r="BT19" s="428"/>
      <c r="BU19" s="429"/>
      <c r="BV19" s="427">
        <v>2029849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1001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2513111</v>
      </c>
      <c r="BO23" s="428"/>
      <c r="BP23" s="428"/>
      <c r="BQ23" s="428"/>
      <c r="BR23" s="428"/>
      <c r="BS23" s="428"/>
      <c r="BT23" s="428"/>
      <c r="BU23" s="429"/>
      <c r="BV23" s="427">
        <v>2501114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6680</v>
      </c>
      <c r="R24" s="404"/>
      <c r="S24" s="404"/>
      <c r="T24" s="404"/>
      <c r="U24" s="404"/>
      <c r="V24" s="405"/>
      <c r="W24" s="469"/>
      <c r="X24" s="460"/>
      <c r="Y24" s="461"/>
      <c r="Z24" s="400" t="s">
        <v>169</v>
      </c>
      <c r="AA24" s="401"/>
      <c r="AB24" s="401"/>
      <c r="AC24" s="401"/>
      <c r="AD24" s="401"/>
      <c r="AE24" s="401"/>
      <c r="AF24" s="401"/>
      <c r="AG24" s="402"/>
      <c r="AH24" s="403">
        <v>38</v>
      </c>
      <c r="AI24" s="404"/>
      <c r="AJ24" s="404"/>
      <c r="AK24" s="404"/>
      <c r="AL24" s="405"/>
      <c r="AM24" s="403">
        <v>113278</v>
      </c>
      <c r="AN24" s="404"/>
      <c r="AO24" s="404"/>
      <c r="AP24" s="404"/>
      <c r="AQ24" s="404"/>
      <c r="AR24" s="405"/>
      <c r="AS24" s="403">
        <v>2981</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1822790</v>
      </c>
      <c r="BO24" s="428"/>
      <c r="BP24" s="428"/>
      <c r="BQ24" s="428"/>
      <c r="BR24" s="428"/>
      <c r="BS24" s="428"/>
      <c r="BT24" s="428"/>
      <c r="BU24" s="429"/>
      <c r="BV24" s="427">
        <v>1761674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5550</v>
      </c>
      <c r="R25" s="404"/>
      <c r="S25" s="404"/>
      <c r="T25" s="404"/>
      <c r="U25" s="404"/>
      <c r="V25" s="405"/>
      <c r="W25" s="469"/>
      <c r="X25" s="460"/>
      <c r="Y25" s="461"/>
      <c r="Z25" s="400" t="s">
        <v>172</v>
      </c>
      <c r="AA25" s="401"/>
      <c r="AB25" s="401"/>
      <c r="AC25" s="401"/>
      <c r="AD25" s="401"/>
      <c r="AE25" s="401"/>
      <c r="AF25" s="401"/>
      <c r="AG25" s="402"/>
      <c r="AH25" s="403" t="s">
        <v>137</v>
      </c>
      <c r="AI25" s="404"/>
      <c r="AJ25" s="404"/>
      <c r="AK25" s="404"/>
      <c r="AL25" s="405"/>
      <c r="AM25" s="403" t="s">
        <v>173</v>
      </c>
      <c r="AN25" s="404"/>
      <c r="AO25" s="404"/>
      <c r="AP25" s="404"/>
      <c r="AQ25" s="404"/>
      <c r="AR25" s="405"/>
      <c r="AS25" s="403" t="s">
        <v>173</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t="s">
        <v>137</v>
      </c>
      <c r="BO25" s="423"/>
      <c r="BP25" s="423"/>
      <c r="BQ25" s="423"/>
      <c r="BR25" s="423"/>
      <c r="BS25" s="423"/>
      <c r="BT25" s="423"/>
      <c r="BU25" s="424"/>
      <c r="BV25" s="422" t="s">
        <v>175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5050</v>
      </c>
      <c r="R26" s="404"/>
      <c r="S26" s="404"/>
      <c r="T26" s="404"/>
      <c r="U26" s="404"/>
      <c r="V26" s="405"/>
      <c r="W26" s="469"/>
      <c r="X26" s="460"/>
      <c r="Y26" s="461"/>
      <c r="Z26" s="400" t="s">
        <v>177</v>
      </c>
      <c r="AA26" s="482"/>
      <c r="AB26" s="482"/>
      <c r="AC26" s="482"/>
      <c r="AD26" s="482"/>
      <c r="AE26" s="482"/>
      <c r="AF26" s="482"/>
      <c r="AG26" s="483"/>
      <c r="AH26" s="403" t="s">
        <v>175</v>
      </c>
      <c r="AI26" s="404"/>
      <c r="AJ26" s="404"/>
      <c r="AK26" s="404"/>
      <c r="AL26" s="405"/>
      <c r="AM26" s="403" t="s">
        <v>129</v>
      </c>
      <c r="AN26" s="404"/>
      <c r="AO26" s="404"/>
      <c r="AP26" s="404"/>
      <c r="AQ26" s="404"/>
      <c r="AR26" s="405"/>
      <c r="AS26" s="403" t="s">
        <v>129</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137</v>
      </c>
      <c r="BO26" s="428"/>
      <c r="BP26" s="428"/>
      <c r="BQ26" s="428"/>
      <c r="BR26" s="428"/>
      <c r="BS26" s="428"/>
      <c r="BT26" s="428"/>
      <c r="BU26" s="429"/>
      <c r="BV26" s="427" t="s">
        <v>137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2750</v>
      </c>
      <c r="R27" s="404"/>
      <c r="S27" s="404"/>
      <c r="T27" s="404"/>
      <c r="U27" s="404"/>
      <c r="V27" s="405"/>
      <c r="W27" s="469"/>
      <c r="X27" s="460"/>
      <c r="Y27" s="461"/>
      <c r="Z27" s="400" t="s">
        <v>180</v>
      </c>
      <c r="AA27" s="401"/>
      <c r="AB27" s="401"/>
      <c r="AC27" s="401"/>
      <c r="AD27" s="401"/>
      <c r="AE27" s="401"/>
      <c r="AF27" s="401"/>
      <c r="AG27" s="402"/>
      <c r="AH27" s="403" t="s">
        <v>181</v>
      </c>
      <c r="AI27" s="404"/>
      <c r="AJ27" s="404"/>
      <c r="AK27" s="404"/>
      <c r="AL27" s="405"/>
      <c r="AM27" s="403" t="s">
        <v>129</v>
      </c>
      <c r="AN27" s="404"/>
      <c r="AO27" s="404"/>
      <c r="AP27" s="404"/>
      <c r="AQ27" s="404"/>
      <c r="AR27" s="405"/>
      <c r="AS27" s="403" t="s">
        <v>129</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145600</v>
      </c>
      <c r="BO27" s="431"/>
      <c r="BP27" s="431"/>
      <c r="BQ27" s="431"/>
      <c r="BR27" s="431"/>
      <c r="BS27" s="431"/>
      <c r="BT27" s="431"/>
      <c r="BU27" s="432"/>
      <c r="BV27" s="430">
        <v>145570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2060</v>
      </c>
      <c r="R28" s="404"/>
      <c r="S28" s="404"/>
      <c r="T28" s="404"/>
      <c r="U28" s="404"/>
      <c r="V28" s="405"/>
      <c r="W28" s="469"/>
      <c r="X28" s="460"/>
      <c r="Y28" s="461"/>
      <c r="Z28" s="400" t="s">
        <v>184</v>
      </c>
      <c r="AA28" s="401"/>
      <c r="AB28" s="401"/>
      <c r="AC28" s="401"/>
      <c r="AD28" s="401"/>
      <c r="AE28" s="401"/>
      <c r="AF28" s="401"/>
      <c r="AG28" s="402"/>
      <c r="AH28" s="403" t="s">
        <v>173</v>
      </c>
      <c r="AI28" s="404"/>
      <c r="AJ28" s="404"/>
      <c r="AK28" s="404"/>
      <c r="AL28" s="405"/>
      <c r="AM28" s="403" t="s">
        <v>175</v>
      </c>
      <c r="AN28" s="404"/>
      <c r="AO28" s="404"/>
      <c r="AP28" s="404"/>
      <c r="AQ28" s="404"/>
      <c r="AR28" s="405"/>
      <c r="AS28" s="403" t="s">
        <v>129</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742602</v>
      </c>
      <c r="BO28" s="423"/>
      <c r="BP28" s="423"/>
      <c r="BQ28" s="423"/>
      <c r="BR28" s="423"/>
      <c r="BS28" s="423"/>
      <c r="BT28" s="423"/>
      <c r="BU28" s="424"/>
      <c r="BV28" s="422">
        <v>742602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6</v>
      </c>
      <c r="M29" s="404"/>
      <c r="N29" s="404"/>
      <c r="O29" s="404"/>
      <c r="P29" s="405"/>
      <c r="Q29" s="403">
        <v>1860</v>
      </c>
      <c r="R29" s="404"/>
      <c r="S29" s="404"/>
      <c r="T29" s="404"/>
      <c r="U29" s="404"/>
      <c r="V29" s="405"/>
      <c r="W29" s="470"/>
      <c r="X29" s="471"/>
      <c r="Y29" s="472"/>
      <c r="Z29" s="400" t="s">
        <v>187</v>
      </c>
      <c r="AA29" s="401"/>
      <c r="AB29" s="401"/>
      <c r="AC29" s="401"/>
      <c r="AD29" s="401"/>
      <c r="AE29" s="401"/>
      <c r="AF29" s="401"/>
      <c r="AG29" s="402"/>
      <c r="AH29" s="403">
        <v>38</v>
      </c>
      <c r="AI29" s="404"/>
      <c r="AJ29" s="404"/>
      <c r="AK29" s="404"/>
      <c r="AL29" s="405"/>
      <c r="AM29" s="403">
        <v>113278</v>
      </c>
      <c r="AN29" s="404"/>
      <c r="AO29" s="404"/>
      <c r="AP29" s="404"/>
      <c r="AQ29" s="404"/>
      <c r="AR29" s="405"/>
      <c r="AS29" s="403">
        <v>2981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132275</v>
      </c>
      <c r="BO29" s="428"/>
      <c r="BP29" s="428"/>
      <c r="BQ29" s="428"/>
      <c r="BR29" s="428"/>
      <c r="BS29" s="428"/>
      <c r="BT29" s="428"/>
      <c r="BU29" s="429"/>
      <c r="BV29" s="427">
        <v>126575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93.5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1505805</v>
      </c>
      <c r="BO30" s="431"/>
      <c r="BP30" s="431"/>
      <c r="BQ30" s="431"/>
      <c r="BR30" s="431"/>
      <c r="BS30" s="431"/>
      <c r="BT30" s="431"/>
      <c r="BU30" s="432"/>
      <c r="BV30" s="430">
        <v>1493383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麻績村国民健康保険特別会計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5</v>
      </c>
      <c r="BF34" s="386"/>
      <c r="BG34" s="385" t="str">
        <f>IF('各会計、関係団体の財政状況及び健全化判断比率'!B31="","",'各会計、関係団体の財政状況及び健全化判断比率'!B31)</f>
        <v>麻績村水道事業特別会計</v>
      </c>
      <c r="BH34" s="385"/>
      <c r="BI34" s="385"/>
      <c r="BJ34" s="385"/>
      <c r="BK34" s="385"/>
      <c r="BL34" s="385"/>
      <c r="BM34" s="385"/>
      <c r="BN34" s="385"/>
      <c r="BO34" s="385"/>
      <c r="BP34" s="385"/>
      <c r="BQ34" s="385"/>
      <c r="BR34" s="385"/>
      <c r="BS34" s="385"/>
      <c r="BT34" s="385"/>
      <c r="BU34" s="385"/>
      <c r="BV34" s="213"/>
      <c r="BW34" s="386" t="str">
        <f>IF(BY34="","",MAX(C34:D43,U34:V43,AM34:AN43,BE34:BF43)+1)</f>
        <v/>
      </c>
      <c r="BX34" s="386"/>
      <c r="BY34" s="385" t="str">
        <f>IF('各会計、関係団体の財政状況及び健全化判断比率'!B68="","",'各会計、関係団体の財政状況及び健全化判断比率'!B68)</f>
        <v/>
      </c>
      <c r="BZ34" s="385"/>
      <c r="CA34" s="385"/>
      <c r="CB34" s="385"/>
      <c r="CC34" s="385"/>
      <c r="CD34" s="385"/>
      <c r="CE34" s="385"/>
      <c r="CF34" s="385"/>
      <c r="CG34" s="385"/>
      <c r="CH34" s="385"/>
      <c r="CI34" s="385"/>
      <c r="CJ34" s="385"/>
      <c r="CK34" s="385"/>
      <c r="CL34" s="385"/>
      <c r="CM34" s="385"/>
      <c r="CN34" s="213"/>
      <c r="CO34" s="386">
        <f>IF(CQ34="","",MAX(C34:D43,U34:V43,AM34:AN43,BE34:BF43,BW34:BX43)+1)</f>
        <v>10</v>
      </c>
      <c r="CP34" s="386"/>
      <c r="CQ34" s="385" t="str">
        <f>IF('各会計、関係団体の財政状況及び健全化判断比率'!BS7="","",'各会計、関係団体の財政状況及び健全化判断比率'!BS7)</f>
        <v>聖高原リゾート株式会社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麻績村介護保険特別会計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6</v>
      </c>
      <c r="BF35" s="386"/>
      <c r="BG35" s="385" t="str">
        <f>IF('各会計、関係団体の財政状況及び健全化判断比率'!B32="","",'各会計、関係団体の財政状況及び健全化判断比率'!B32)</f>
        <v>麻績村下水道事業特別会計</v>
      </c>
      <c r="BH35" s="385"/>
      <c r="BI35" s="385"/>
      <c r="BJ35" s="385"/>
      <c r="BK35" s="385"/>
      <c r="BL35" s="385"/>
      <c r="BM35" s="385"/>
      <c r="BN35" s="385"/>
      <c r="BO35" s="385"/>
      <c r="BP35" s="385"/>
      <c r="BQ35" s="385"/>
      <c r="BR35" s="385"/>
      <c r="BS35" s="385"/>
      <c r="BT35" s="385"/>
      <c r="BU35" s="385"/>
      <c r="BV35" s="213"/>
      <c r="BW35" s="386" t="str">
        <f t="shared" ref="BW35:BW43" si="2">IF(BY35="","",BW34+1)</f>
        <v/>
      </c>
      <c r="BX35" s="386"/>
      <c r="BY35" s="385" t="str">
        <f>IF('各会計、関係団体の財政状況及び健全化判断比率'!B69="","",'各会計、関係団体の財政状況及び健全化判断比率'!B69)</f>
        <v/>
      </c>
      <c r="BZ35" s="385"/>
      <c r="CA35" s="385"/>
      <c r="CB35" s="385"/>
      <c r="CC35" s="385"/>
      <c r="CD35" s="385"/>
      <c r="CE35" s="385"/>
      <c r="CF35" s="385"/>
      <c r="CG35" s="385"/>
      <c r="CH35" s="385"/>
      <c r="CI35" s="385"/>
      <c r="CJ35" s="385"/>
      <c r="CK35" s="385"/>
      <c r="CL35" s="385"/>
      <c r="CM35" s="385"/>
      <c r="CN35" s="213"/>
      <c r="CO35" s="386">
        <f t="shared" ref="CO35:CO43" si="3">IF(CQ35="","",CO34+1)</f>
        <v>11</v>
      </c>
      <c r="CP35" s="386"/>
      <c r="CQ35" s="385" t="str">
        <f>IF('各会計、関係団体の財政状況及び健全化判断比率'!BS8="","",'各会計、関係団体の財政状況及び健全化判断比率'!BS8)</f>
        <v>株式会社聖高原管理センター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麻績村後期高齢者医療特別会計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7</v>
      </c>
      <c r="BF36" s="386"/>
      <c r="BG36" s="385" t="str">
        <f>IF('各会計、関係団体の財政状況及び健全化判断比率'!B33="","",'各会計、関係団体の財政状況及び健全化判断比率'!B33)</f>
        <v>麻績村観光事業特別会計</v>
      </c>
      <c r="BH36" s="385"/>
      <c r="BI36" s="385"/>
      <c r="BJ36" s="385"/>
      <c r="BK36" s="385"/>
      <c r="BL36" s="385"/>
      <c r="BM36" s="385"/>
      <c r="BN36" s="385"/>
      <c r="BO36" s="385"/>
      <c r="BP36" s="385"/>
      <c r="BQ36" s="385"/>
      <c r="BR36" s="385"/>
      <c r="BS36" s="385"/>
      <c r="BT36" s="385"/>
      <c r="BU36" s="385"/>
      <c r="BV36" s="213"/>
      <c r="BW36" s="386" t="str">
        <f t="shared" si="2"/>
        <v/>
      </c>
      <c r="BX36" s="386"/>
      <c r="BY36" s="385" t="str">
        <f>IF('各会計、関係団体の財政状況及び健全化判断比率'!B70="","",'各会計、関係団体の財政状況及び健全化判断比率'!B70)</f>
        <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8</v>
      </c>
      <c r="BF37" s="386"/>
      <c r="BG37" s="385" t="str">
        <f>IF('各会計、関係団体の財政状況及び健全化判断比率'!B34="","",'各会計、関係団体の財政状況及び健全化判断比率'!B34)</f>
        <v>麻績村聖高原別荘地地上権分譲事業特別会計</v>
      </c>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9</v>
      </c>
      <c r="BF38" s="386"/>
      <c r="BG38" s="385" t="str">
        <f>IF('各会計、関係団体の財政状況及び健全化判断比率'!B35="","",'各会計、関係団体の財政状況及び健全化判断比率'!B35)</f>
        <v>麻績村住宅団地分譲事業特別会計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gFrPdIGuRtOQVMa5xt+PUzsh146qGEiv9pv/FkxYRY3vPrg6rUlLyDK+xfwD7S6QZ9Euogfb6e17h+kRH5Ckw==" saltValue="h44OQ2JdpIqfUoEHwSI4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5" zoomScaleNormal="75" zoomScaleSheetLayoutView="100" workbookViewId="0">
      <selection activeCell="H63" sqref="H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566</v>
      </c>
      <c r="D34" s="1206"/>
      <c r="E34" s="1207"/>
      <c r="F34" s="32">
        <v>111.57</v>
      </c>
      <c r="G34" s="33">
        <v>108.05</v>
      </c>
      <c r="H34" s="33">
        <v>108.63</v>
      </c>
      <c r="I34" s="33">
        <v>111.76</v>
      </c>
      <c r="J34" s="34">
        <v>111.46</v>
      </c>
      <c r="K34" s="22"/>
      <c r="L34" s="22"/>
      <c r="M34" s="22"/>
      <c r="N34" s="22"/>
      <c r="O34" s="22"/>
      <c r="P34" s="22"/>
    </row>
    <row r="35" spans="1:16" ht="39" customHeight="1" x14ac:dyDescent="0.15">
      <c r="A35" s="22"/>
      <c r="B35" s="35"/>
      <c r="C35" s="1200" t="s">
        <v>567</v>
      </c>
      <c r="D35" s="1201"/>
      <c r="E35" s="1202"/>
      <c r="F35" s="36">
        <v>5.38</v>
      </c>
      <c r="G35" s="37">
        <v>7.98</v>
      </c>
      <c r="H35" s="37">
        <v>4.6500000000000004</v>
      </c>
      <c r="I35" s="37">
        <v>4.5</v>
      </c>
      <c r="J35" s="38">
        <v>4.93</v>
      </c>
      <c r="K35" s="22"/>
      <c r="L35" s="22"/>
      <c r="M35" s="22"/>
      <c r="N35" s="22"/>
      <c r="O35" s="22"/>
      <c r="P35" s="22"/>
    </row>
    <row r="36" spans="1:16" ht="39" customHeight="1" x14ac:dyDescent="0.15">
      <c r="A36" s="22"/>
      <c r="B36" s="35"/>
      <c r="C36" s="1200" t="s">
        <v>568</v>
      </c>
      <c r="D36" s="1201"/>
      <c r="E36" s="1202"/>
      <c r="F36" s="36">
        <v>2.13</v>
      </c>
      <c r="G36" s="37">
        <v>2.2599999999999998</v>
      </c>
      <c r="H36" s="37">
        <v>2.06</v>
      </c>
      <c r="I36" s="37">
        <v>2.78</v>
      </c>
      <c r="J36" s="38">
        <v>3.65</v>
      </c>
      <c r="K36" s="22"/>
      <c r="L36" s="22"/>
      <c r="M36" s="22"/>
      <c r="N36" s="22"/>
      <c r="O36" s="22"/>
      <c r="P36" s="22"/>
    </row>
    <row r="37" spans="1:16" ht="39" customHeight="1" x14ac:dyDescent="0.15">
      <c r="A37" s="22"/>
      <c r="B37" s="35"/>
      <c r="C37" s="1200" t="s">
        <v>569</v>
      </c>
      <c r="D37" s="1201"/>
      <c r="E37" s="1202"/>
      <c r="F37" s="36">
        <v>2.8</v>
      </c>
      <c r="G37" s="37">
        <v>3.61</v>
      </c>
      <c r="H37" s="37">
        <v>3.17</v>
      </c>
      <c r="I37" s="37">
        <v>4.42</v>
      </c>
      <c r="J37" s="38">
        <v>2.79</v>
      </c>
      <c r="K37" s="22"/>
      <c r="L37" s="22"/>
      <c r="M37" s="22"/>
      <c r="N37" s="22"/>
      <c r="O37" s="22"/>
      <c r="P37" s="22"/>
    </row>
    <row r="38" spans="1:16" ht="39" customHeight="1" x14ac:dyDescent="0.15">
      <c r="A38" s="22"/>
      <c r="B38" s="35"/>
      <c r="C38" s="1200" t="s">
        <v>570</v>
      </c>
      <c r="D38" s="1201"/>
      <c r="E38" s="1202"/>
      <c r="F38" s="36">
        <v>0.78</v>
      </c>
      <c r="G38" s="37">
        <v>0.75</v>
      </c>
      <c r="H38" s="37">
        <v>0.75</v>
      </c>
      <c r="I38" s="37">
        <v>0.76</v>
      </c>
      <c r="J38" s="38">
        <v>0.76</v>
      </c>
      <c r="K38" s="22"/>
      <c r="L38" s="22"/>
      <c r="M38" s="22"/>
      <c r="N38" s="22"/>
      <c r="O38" s="22"/>
      <c r="P38" s="22"/>
    </row>
    <row r="39" spans="1:16" ht="39" customHeight="1" x14ac:dyDescent="0.15">
      <c r="A39" s="22"/>
      <c r="B39" s="35"/>
      <c r="C39" s="1200" t="s">
        <v>571</v>
      </c>
      <c r="D39" s="1201"/>
      <c r="E39" s="1202"/>
      <c r="F39" s="36">
        <v>0.3</v>
      </c>
      <c r="G39" s="37">
        <v>0.31</v>
      </c>
      <c r="H39" s="37">
        <v>0.23</v>
      </c>
      <c r="I39" s="37">
        <v>0.33</v>
      </c>
      <c r="J39" s="38">
        <v>0.32</v>
      </c>
      <c r="K39" s="22"/>
      <c r="L39" s="22"/>
      <c r="M39" s="22"/>
      <c r="N39" s="22"/>
      <c r="O39" s="22"/>
      <c r="P39" s="22"/>
    </row>
    <row r="40" spans="1:16" ht="39" customHeight="1" x14ac:dyDescent="0.15">
      <c r="A40" s="22"/>
      <c r="B40" s="35"/>
      <c r="C40" s="1200" t="s">
        <v>572</v>
      </c>
      <c r="D40" s="1201"/>
      <c r="E40" s="1202"/>
      <c r="F40" s="36">
        <v>0.25</v>
      </c>
      <c r="G40" s="37">
        <v>0.21</v>
      </c>
      <c r="H40" s="37">
        <v>0.26</v>
      </c>
      <c r="I40" s="37">
        <v>0.28000000000000003</v>
      </c>
      <c r="J40" s="38">
        <v>0.31</v>
      </c>
      <c r="K40" s="22"/>
      <c r="L40" s="22"/>
      <c r="M40" s="22"/>
      <c r="N40" s="22"/>
      <c r="O40" s="22"/>
      <c r="P40" s="22"/>
    </row>
    <row r="41" spans="1:16" ht="39" customHeight="1" x14ac:dyDescent="0.15">
      <c r="A41" s="22"/>
      <c r="B41" s="35"/>
      <c r="C41" s="1200" t="s">
        <v>573</v>
      </c>
      <c r="D41" s="1201"/>
      <c r="E41" s="1202"/>
      <c r="F41" s="36">
        <v>0.01</v>
      </c>
      <c r="G41" s="37">
        <v>0.01</v>
      </c>
      <c r="H41" s="37">
        <v>0.02</v>
      </c>
      <c r="I41" s="37">
        <v>0.02</v>
      </c>
      <c r="J41" s="38">
        <v>0.02</v>
      </c>
      <c r="K41" s="22"/>
      <c r="L41" s="22"/>
      <c r="M41" s="22"/>
      <c r="N41" s="22"/>
      <c r="O41" s="22"/>
      <c r="P41" s="22"/>
    </row>
    <row r="42" spans="1:16" ht="39" customHeight="1" x14ac:dyDescent="0.15">
      <c r="A42" s="22"/>
      <c r="B42" s="39"/>
      <c r="C42" s="1200" t="s">
        <v>574</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575</v>
      </c>
      <c r="D43" s="1204"/>
      <c r="E43" s="1205"/>
      <c r="F43" s="41">
        <v>0.05</v>
      </c>
      <c r="G43" s="42">
        <v>0.11</v>
      </c>
      <c r="H43" s="42">
        <v>0.03</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l6DYyVzHF6hEwFu1uDRZNHAjPTZTFXMKCxPF0Beb2QHzr6u6jnjkD6S5VMDpMQMMp1d/bePbedQhmtlo5W4uA==" saltValue="PohysdmtEsE/4X39L6Xm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5" zoomScaleNormal="75" zoomScaleSheetLayoutView="55" workbookViewId="0">
      <selection activeCell="H63" sqref="H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239</v>
      </c>
      <c r="L45" s="60">
        <v>225</v>
      </c>
      <c r="M45" s="60">
        <v>228</v>
      </c>
      <c r="N45" s="60">
        <v>209</v>
      </c>
      <c r="O45" s="61">
        <v>217</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518</v>
      </c>
      <c r="L46" s="64" t="s">
        <v>518</v>
      </c>
      <c r="M46" s="64" t="s">
        <v>518</v>
      </c>
      <c r="N46" s="64" t="s">
        <v>518</v>
      </c>
      <c r="O46" s="65" t="s">
        <v>518</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518</v>
      </c>
      <c r="L47" s="64" t="s">
        <v>518</v>
      </c>
      <c r="M47" s="64" t="s">
        <v>518</v>
      </c>
      <c r="N47" s="64" t="s">
        <v>518</v>
      </c>
      <c r="O47" s="65" t="s">
        <v>518</v>
      </c>
      <c r="P47" s="48"/>
      <c r="Q47" s="48"/>
      <c r="R47" s="48"/>
      <c r="S47" s="48"/>
      <c r="T47" s="48"/>
      <c r="U47" s="48"/>
    </row>
    <row r="48" spans="1:21" ht="30.75" customHeight="1" x14ac:dyDescent="0.15">
      <c r="A48" s="48"/>
      <c r="B48" s="1228"/>
      <c r="C48" s="1229"/>
      <c r="D48" s="62"/>
      <c r="E48" s="1210" t="s">
        <v>14</v>
      </c>
      <c r="F48" s="1210"/>
      <c r="G48" s="1210"/>
      <c r="H48" s="1210"/>
      <c r="I48" s="1210"/>
      <c r="J48" s="1211"/>
      <c r="K48" s="63">
        <v>176</v>
      </c>
      <c r="L48" s="64">
        <v>165</v>
      </c>
      <c r="M48" s="64">
        <v>155</v>
      </c>
      <c r="N48" s="64">
        <v>145</v>
      </c>
      <c r="O48" s="65">
        <v>133</v>
      </c>
      <c r="P48" s="48"/>
      <c r="Q48" s="48"/>
      <c r="R48" s="48"/>
      <c r="S48" s="48"/>
      <c r="T48" s="48"/>
      <c r="U48" s="48"/>
    </row>
    <row r="49" spans="1:21" ht="30.75" customHeight="1" x14ac:dyDescent="0.15">
      <c r="A49" s="48"/>
      <c r="B49" s="1228"/>
      <c r="C49" s="1229"/>
      <c r="D49" s="62"/>
      <c r="E49" s="1210" t="s">
        <v>15</v>
      </c>
      <c r="F49" s="1210"/>
      <c r="G49" s="1210"/>
      <c r="H49" s="1210"/>
      <c r="I49" s="1210"/>
      <c r="J49" s="1211"/>
      <c r="K49" s="63">
        <v>10</v>
      </c>
      <c r="L49" s="64">
        <v>9</v>
      </c>
      <c r="M49" s="64">
        <v>7</v>
      </c>
      <c r="N49" s="64">
        <v>6</v>
      </c>
      <c r="O49" s="65">
        <v>2</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518</v>
      </c>
      <c r="L50" s="64" t="s">
        <v>518</v>
      </c>
      <c r="M50" s="64" t="s">
        <v>518</v>
      </c>
      <c r="N50" s="64" t="s">
        <v>518</v>
      </c>
      <c r="O50" s="65" t="s">
        <v>518</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518</v>
      </c>
      <c r="L51" s="64" t="s">
        <v>518</v>
      </c>
      <c r="M51" s="64" t="s">
        <v>518</v>
      </c>
      <c r="N51" s="64" t="s">
        <v>518</v>
      </c>
      <c r="O51" s="65" t="s">
        <v>518</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321</v>
      </c>
      <c r="L52" s="64">
        <v>311</v>
      </c>
      <c r="M52" s="64">
        <v>311</v>
      </c>
      <c r="N52" s="64">
        <v>287</v>
      </c>
      <c r="O52" s="65">
        <v>290</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104</v>
      </c>
      <c r="L53" s="69">
        <v>88</v>
      </c>
      <c r="M53" s="69">
        <v>79</v>
      </c>
      <c r="N53" s="69">
        <v>73</v>
      </c>
      <c r="O53" s="70">
        <v>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590</v>
      </c>
      <c r="L57" s="83" t="s">
        <v>590</v>
      </c>
      <c r="M57" s="83" t="s">
        <v>590</v>
      </c>
      <c r="N57" s="83" t="s">
        <v>590</v>
      </c>
      <c r="O57" s="84" t="s">
        <v>590</v>
      </c>
    </row>
    <row r="58" spans="1:21" ht="31.5" customHeight="1" thickBot="1" x14ac:dyDescent="0.2">
      <c r="B58" s="1218"/>
      <c r="C58" s="1219"/>
      <c r="D58" s="1223" t="s">
        <v>26</v>
      </c>
      <c r="E58" s="1224"/>
      <c r="F58" s="1224"/>
      <c r="G58" s="1224"/>
      <c r="H58" s="1224"/>
      <c r="I58" s="1224"/>
      <c r="J58" s="1225"/>
      <c r="K58" s="85" t="s">
        <v>590</v>
      </c>
      <c r="L58" s="86" t="s">
        <v>590</v>
      </c>
      <c r="M58" s="86" t="s">
        <v>590</v>
      </c>
      <c r="N58" s="86" t="s">
        <v>590</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vcmzAhCadloDqTdBPAMzYxLhdoOUrtTPaIy6ugnPrm5Ekxvl40nPr5y2Ef+qCAlCPRzel5oqApFOdzR4VegA==" saltValue="r0xfSR3JsGmGjZ5m6kjS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75" zoomScaleNormal="75" zoomScaleSheetLayoutView="100" workbookViewId="0">
      <selection activeCell="H63" sqref="H6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46" t="s">
        <v>29</v>
      </c>
      <c r="C41" s="1247"/>
      <c r="D41" s="101"/>
      <c r="E41" s="1248" t="s">
        <v>30</v>
      </c>
      <c r="F41" s="1248"/>
      <c r="G41" s="1248"/>
      <c r="H41" s="1249"/>
      <c r="I41" s="102">
        <v>2115</v>
      </c>
      <c r="J41" s="103">
        <v>2297</v>
      </c>
      <c r="K41" s="103">
        <v>2425</v>
      </c>
      <c r="L41" s="103">
        <v>2501</v>
      </c>
      <c r="M41" s="104">
        <v>2513</v>
      </c>
    </row>
    <row r="42" spans="2:13" ht="27.75" customHeight="1" x14ac:dyDescent="0.15">
      <c r="B42" s="1236"/>
      <c r="C42" s="1237"/>
      <c r="D42" s="105"/>
      <c r="E42" s="1240" t="s">
        <v>31</v>
      </c>
      <c r="F42" s="1240"/>
      <c r="G42" s="1240"/>
      <c r="H42" s="1241"/>
      <c r="I42" s="106" t="s">
        <v>518</v>
      </c>
      <c r="J42" s="107" t="s">
        <v>518</v>
      </c>
      <c r="K42" s="107" t="s">
        <v>518</v>
      </c>
      <c r="L42" s="107" t="s">
        <v>518</v>
      </c>
      <c r="M42" s="108" t="s">
        <v>518</v>
      </c>
    </row>
    <row r="43" spans="2:13" ht="27.75" customHeight="1" x14ac:dyDescent="0.15">
      <c r="B43" s="1236"/>
      <c r="C43" s="1237"/>
      <c r="D43" s="105"/>
      <c r="E43" s="1240" t="s">
        <v>32</v>
      </c>
      <c r="F43" s="1240"/>
      <c r="G43" s="1240"/>
      <c r="H43" s="1241"/>
      <c r="I43" s="106">
        <v>1968</v>
      </c>
      <c r="J43" s="107">
        <v>1890</v>
      </c>
      <c r="K43" s="107">
        <v>1701</v>
      </c>
      <c r="L43" s="107">
        <v>1564</v>
      </c>
      <c r="M43" s="108">
        <v>1425</v>
      </c>
    </row>
    <row r="44" spans="2:13" ht="27.75" customHeight="1" x14ac:dyDescent="0.15">
      <c r="B44" s="1236"/>
      <c r="C44" s="1237"/>
      <c r="D44" s="105"/>
      <c r="E44" s="1240" t="s">
        <v>33</v>
      </c>
      <c r="F44" s="1240"/>
      <c r="G44" s="1240"/>
      <c r="H44" s="1241"/>
      <c r="I44" s="106">
        <v>49</v>
      </c>
      <c r="J44" s="107">
        <v>37</v>
      </c>
      <c r="K44" s="107">
        <v>29</v>
      </c>
      <c r="L44" s="107">
        <v>24</v>
      </c>
      <c r="M44" s="108">
        <v>23</v>
      </c>
    </row>
    <row r="45" spans="2:13" ht="27.75" customHeight="1" x14ac:dyDescent="0.15">
      <c r="B45" s="1236"/>
      <c r="C45" s="1237"/>
      <c r="D45" s="105"/>
      <c r="E45" s="1240" t="s">
        <v>34</v>
      </c>
      <c r="F45" s="1240"/>
      <c r="G45" s="1240"/>
      <c r="H45" s="1241"/>
      <c r="I45" s="106">
        <v>579</v>
      </c>
      <c r="J45" s="107">
        <v>605</v>
      </c>
      <c r="K45" s="107">
        <v>588</v>
      </c>
      <c r="L45" s="107">
        <v>571</v>
      </c>
      <c r="M45" s="108">
        <v>538</v>
      </c>
    </row>
    <row r="46" spans="2:13" ht="27.75" customHeight="1" x14ac:dyDescent="0.15">
      <c r="B46" s="1236"/>
      <c r="C46" s="1237"/>
      <c r="D46" s="109"/>
      <c r="E46" s="1240" t="s">
        <v>35</v>
      </c>
      <c r="F46" s="1240"/>
      <c r="G46" s="1240"/>
      <c r="H46" s="1241"/>
      <c r="I46" s="106" t="s">
        <v>518</v>
      </c>
      <c r="J46" s="107" t="s">
        <v>518</v>
      </c>
      <c r="K46" s="107" t="s">
        <v>518</v>
      </c>
      <c r="L46" s="107" t="s">
        <v>518</v>
      </c>
      <c r="M46" s="108" t="s">
        <v>518</v>
      </c>
    </row>
    <row r="47" spans="2:13" ht="27.75" customHeight="1" x14ac:dyDescent="0.15">
      <c r="B47" s="1236"/>
      <c r="C47" s="1237"/>
      <c r="D47" s="110"/>
      <c r="E47" s="1250" t="s">
        <v>36</v>
      </c>
      <c r="F47" s="1251"/>
      <c r="G47" s="1251"/>
      <c r="H47" s="1252"/>
      <c r="I47" s="106" t="s">
        <v>518</v>
      </c>
      <c r="J47" s="107" t="s">
        <v>518</v>
      </c>
      <c r="K47" s="107" t="s">
        <v>518</v>
      </c>
      <c r="L47" s="107" t="s">
        <v>518</v>
      </c>
      <c r="M47" s="108" t="s">
        <v>518</v>
      </c>
    </row>
    <row r="48" spans="2:13" ht="27.75" customHeight="1" x14ac:dyDescent="0.15">
      <c r="B48" s="1236"/>
      <c r="C48" s="1237"/>
      <c r="D48" s="105"/>
      <c r="E48" s="1240" t="s">
        <v>37</v>
      </c>
      <c r="F48" s="1240"/>
      <c r="G48" s="1240"/>
      <c r="H48" s="1241"/>
      <c r="I48" s="106" t="s">
        <v>518</v>
      </c>
      <c r="J48" s="107" t="s">
        <v>518</v>
      </c>
      <c r="K48" s="107" t="s">
        <v>518</v>
      </c>
      <c r="L48" s="107" t="s">
        <v>518</v>
      </c>
      <c r="M48" s="108" t="s">
        <v>518</v>
      </c>
    </row>
    <row r="49" spans="2:13" ht="27.75" customHeight="1" x14ac:dyDescent="0.15">
      <c r="B49" s="1238"/>
      <c r="C49" s="1239"/>
      <c r="D49" s="105"/>
      <c r="E49" s="1240" t="s">
        <v>38</v>
      </c>
      <c r="F49" s="1240"/>
      <c r="G49" s="1240"/>
      <c r="H49" s="1241"/>
      <c r="I49" s="106" t="s">
        <v>518</v>
      </c>
      <c r="J49" s="107" t="s">
        <v>518</v>
      </c>
      <c r="K49" s="107" t="s">
        <v>518</v>
      </c>
      <c r="L49" s="107" t="s">
        <v>518</v>
      </c>
      <c r="M49" s="108" t="s">
        <v>518</v>
      </c>
    </row>
    <row r="50" spans="2:13" ht="27.75" customHeight="1" x14ac:dyDescent="0.15">
      <c r="B50" s="1234" t="s">
        <v>39</v>
      </c>
      <c r="C50" s="1235"/>
      <c r="D50" s="111"/>
      <c r="E50" s="1240" t="s">
        <v>40</v>
      </c>
      <c r="F50" s="1240"/>
      <c r="G50" s="1240"/>
      <c r="H50" s="1241"/>
      <c r="I50" s="106">
        <v>2194</v>
      </c>
      <c r="J50" s="107">
        <v>2319</v>
      </c>
      <c r="K50" s="107">
        <v>2484</v>
      </c>
      <c r="L50" s="107">
        <v>2526</v>
      </c>
      <c r="M50" s="108">
        <v>2567</v>
      </c>
    </row>
    <row r="51" spans="2:13" ht="27.75" customHeight="1" x14ac:dyDescent="0.15">
      <c r="B51" s="1236"/>
      <c r="C51" s="1237"/>
      <c r="D51" s="105"/>
      <c r="E51" s="1240" t="s">
        <v>41</v>
      </c>
      <c r="F51" s="1240"/>
      <c r="G51" s="1240"/>
      <c r="H51" s="1241"/>
      <c r="I51" s="106">
        <v>79</v>
      </c>
      <c r="J51" s="107">
        <v>72</v>
      </c>
      <c r="K51" s="107">
        <v>65</v>
      </c>
      <c r="L51" s="107">
        <v>58</v>
      </c>
      <c r="M51" s="108">
        <v>51</v>
      </c>
    </row>
    <row r="52" spans="2:13" ht="27.75" customHeight="1" x14ac:dyDescent="0.15">
      <c r="B52" s="1238"/>
      <c r="C52" s="1239"/>
      <c r="D52" s="105"/>
      <c r="E52" s="1240" t="s">
        <v>42</v>
      </c>
      <c r="F52" s="1240"/>
      <c r="G52" s="1240"/>
      <c r="H52" s="1241"/>
      <c r="I52" s="106">
        <v>2743</v>
      </c>
      <c r="J52" s="107">
        <v>2801</v>
      </c>
      <c r="K52" s="107">
        <v>2835</v>
      </c>
      <c r="L52" s="107">
        <v>2908</v>
      </c>
      <c r="M52" s="108">
        <v>2886</v>
      </c>
    </row>
    <row r="53" spans="2:13" ht="27.75" customHeight="1" thickBot="1" x14ac:dyDescent="0.2">
      <c r="B53" s="1242" t="s">
        <v>43</v>
      </c>
      <c r="C53" s="1243"/>
      <c r="D53" s="112"/>
      <c r="E53" s="1244" t="s">
        <v>44</v>
      </c>
      <c r="F53" s="1244"/>
      <c r="G53" s="1244"/>
      <c r="H53" s="1245"/>
      <c r="I53" s="113">
        <v>-305</v>
      </c>
      <c r="J53" s="114">
        <v>-363</v>
      </c>
      <c r="K53" s="114">
        <v>-640</v>
      </c>
      <c r="L53" s="114">
        <v>-831</v>
      </c>
      <c r="M53" s="115">
        <v>-1005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ZzeEiN8atOH5l8DZODmF/3w3sb91I43ltfj7m9f3kln26+hXnG4hGpcUHZz/jN0f0egmLsClbqGBTk3ZByTvw==" saltValue="v7uD3+AtNO4O3tdfHhub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5" zoomScaleNormal="7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47</v>
      </c>
      <c r="D55" s="1261"/>
      <c r="E55" s="1262"/>
      <c r="F55" s="127">
        <v>743</v>
      </c>
      <c r="G55" s="127">
        <v>743</v>
      </c>
      <c r="H55" s="128">
        <v>743</v>
      </c>
    </row>
    <row r="56" spans="2:8" ht="52.5" customHeight="1" x14ac:dyDescent="0.15">
      <c r="B56" s="129"/>
      <c r="C56" s="1263" t="s">
        <v>48</v>
      </c>
      <c r="D56" s="1263"/>
      <c r="E56" s="1264"/>
      <c r="F56" s="130">
        <v>127</v>
      </c>
      <c r="G56" s="130">
        <v>127</v>
      </c>
      <c r="H56" s="131">
        <v>132</v>
      </c>
    </row>
    <row r="57" spans="2:8" ht="53.25" customHeight="1" x14ac:dyDescent="0.15">
      <c r="B57" s="129"/>
      <c r="C57" s="1265" t="s">
        <v>49</v>
      </c>
      <c r="D57" s="1265"/>
      <c r="E57" s="1266"/>
      <c r="F57" s="132">
        <v>1461</v>
      </c>
      <c r="G57" s="132">
        <v>1493</v>
      </c>
      <c r="H57" s="133">
        <v>1506</v>
      </c>
    </row>
    <row r="58" spans="2:8" ht="45.75" customHeight="1" x14ac:dyDescent="0.15">
      <c r="B58" s="134"/>
      <c r="C58" s="1253" t="s">
        <v>581</v>
      </c>
      <c r="D58" s="1254"/>
      <c r="E58" s="1255"/>
      <c r="F58" s="135">
        <v>310</v>
      </c>
      <c r="G58" s="135">
        <v>310</v>
      </c>
      <c r="H58" s="136">
        <v>310</v>
      </c>
    </row>
    <row r="59" spans="2:8" ht="45.75" customHeight="1" x14ac:dyDescent="0.15">
      <c r="B59" s="134"/>
      <c r="C59" s="1253" t="s">
        <v>582</v>
      </c>
      <c r="D59" s="1254"/>
      <c r="E59" s="1255"/>
      <c r="F59" s="135">
        <v>222</v>
      </c>
      <c r="G59" s="135">
        <v>244</v>
      </c>
      <c r="H59" s="136">
        <v>241</v>
      </c>
    </row>
    <row r="60" spans="2:8" ht="45.75" customHeight="1" x14ac:dyDescent="0.15">
      <c r="B60" s="134"/>
      <c r="C60" s="1253" t="s">
        <v>583</v>
      </c>
      <c r="D60" s="1254"/>
      <c r="E60" s="1255"/>
      <c r="F60" s="135">
        <v>223</v>
      </c>
      <c r="G60" s="135">
        <v>223</v>
      </c>
      <c r="H60" s="136">
        <v>233</v>
      </c>
    </row>
    <row r="61" spans="2:8" ht="45.75" customHeight="1" x14ac:dyDescent="0.15">
      <c r="B61" s="134"/>
      <c r="C61" s="1253" t="s">
        <v>584</v>
      </c>
      <c r="D61" s="1254"/>
      <c r="E61" s="1255"/>
      <c r="F61" s="135">
        <v>187</v>
      </c>
      <c r="G61" s="135">
        <v>187</v>
      </c>
      <c r="H61" s="136">
        <v>189</v>
      </c>
    </row>
    <row r="62" spans="2:8" ht="45.75" customHeight="1" thickBot="1" x14ac:dyDescent="0.2">
      <c r="B62" s="137"/>
      <c r="C62" s="1256" t="s">
        <v>585</v>
      </c>
      <c r="D62" s="1257"/>
      <c r="E62" s="1258"/>
      <c r="F62" s="138">
        <v>141</v>
      </c>
      <c r="G62" s="138">
        <v>148</v>
      </c>
      <c r="H62" s="139">
        <v>148</v>
      </c>
    </row>
    <row r="63" spans="2:8" ht="52.5" customHeight="1" thickBot="1" x14ac:dyDescent="0.2">
      <c r="B63" s="140"/>
      <c r="C63" s="1259" t="s">
        <v>50</v>
      </c>
      <c r="D63" s="1259"/>
      <c r="E63" s="1260"/>
      <c r="F63" s="141">
        <v>2331</v>
      </c>
      <c r="G63" s="141">
        <v>2363</v>
      </c>
      <c r="H63" s="142">
        <v>2381</v>
      </c>
    </row>
    <row r="64" spans="2:8" ht="15" customHeight="1" x14ac:dyDescent="0.15"/>
    <row r="65" ht="0" hidden="1" customHeight="1" x14ac:dyDescent="0.15"/>
    <row r="66" ht="0" hidden="1" customHeight="1" x14ac:dyDescent="0.15"/>
  </sheetData>
  <sheetProtection algorithmName="SHA-512" hashValue="PJGU4hdF8cHrkt0N9PoxNZXQdrrWaMrYp0RTMyKNmeQDwhMIh/ogyZazgM7/OQlT6lM1t8pq2dxRudh5p5OBfg==" saltValue="RdiqxNQULu3Sx0LTFReb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132394</v>
      </c>
      <c r="E3" s="161"/>
      <c r="F3" s="162">
        <v>288550</v>
      </c>
      <c r="G3" s="163"/>
      <c r="H3" s="164"/>
    </row>
    <row r="4" spans="1:8" x14ac:dyDescent="0.15">
      <c r="A4" s="165"/>
      <c r="B4" s="166"/>
      <c r="C4" s="167"/>
      <c r="D4" s="168">
        <v>90662</v>
      </c>
      <c r="E4" s="169"/>
      <c r="F4" s="170">
        <v>141525</v>
      </c>
      <c r="G4" s="171"/>
      <c r="H4" s="172"/>
    </row>
    <row r="5" spans="1:8" x14ac:dyDescent="0.15">
      <c r="A5" s="153" t="s">
        <v>552</v>
      </c>
      <c r="B5" s="158"/>
      <c r="C5" s="159"/>
      <c r="D5" s="160">
        <v>170522</v>
      </c>
      <c r="E5" s="161"/>
      <c r="F5" s="162">
        <v>245039</v>
      </c>
      <c r="G5" s="163"/>
      <c r="H5" s="164"/>
    </row>
    <row r="6" spans="1:8" x14ac:dyDescent="0.15">
      <c r="A6" s="165"/>
      <c r="B6" s="166"/>
      <c r="C6" s="167"/>
      <c r="D6" s="168">
        <v>106102</v>
      </c>
      <c r="E6" s="169"/>
      <c r="F6" s="170">
        <v>108922</v>
      </c>
      <c r="G6" s="171"/>
      <c r="H6" s="172"/>
    </row>
    <row r="7" spans="1:8" x14ac:dyDescent="0.15">
      <c r="A7" s="153" t="s">
        <v>553</v>
      </c>
      <c r="B7" s="158"/>
      <c r="C7" s="159"/>
      <c r="D7" s="160">
        <v>140344</v>
      </c>
      <c r="E7" s="161"/>
      <c r="F7" s="162">
        <v>291945</v>
      </c>
      <c r="G7" s="163"/>
      <c r="H7" s="164"/>
    </row>
    <row r="8" spans="1:8" x14ac:dyDescent="0.15">
      <c r="A8" s="165"/>
      <c r="B8" s="166"/>
      <c r="C8" s="167"/>
      <c r="D8" s="168">
        <v>97611</v>
      </c>
      <c r="E8" s="169"/>
      <c r="F8" s="170">
        <v>127651</v>
      </c>
      <c r="G8" s="171"/>
      <c r="H8" s="172"/>
    </row>
    <row r="9" spans="1:8" x14ac:dyDescent="0.15">
      <c r="A9" s="153" t="s">
        <v>554</v>
      </c>
      <c r="B9" s="158"/>
      <c r="C9" s="159"/>
      <c r="D9" s="160">
        <v>183444</v>
      </c>
      <c r="E9" s="161"/>
      <c r="F9" s="162">
        <v>291173</v>
      </c>
      <c r="G9" s="163"/>
      <c r="H9" s="164"/>
    </row>
    <row r="10" spans="1:8" x14ac:dyDescent="0.15">
      <c r="A10" s="165"/>
      <c r="B10" s="166"/>
      <c r="C10" s="167"/>
      <c r="D10" s="168">
        <v>85014</v>
      </c>
      <c r="E10" s="169"/>
      <c r="F10" s="170">
        <v>119071</v>
      </c>
      <c r="G10" s="171"/>
      <c r="H10" s="172"/>
    </row>
    <row r="11" spans="1:8" x14ac:dyDescent="0.15">
      <c r="A11" s="153" t="s">
        <v>555</v>
      </c>
      <c r="B11" s="158"/>
      <c r="C11" s="159"/>
      <c r="D11" s="160">
        <v>127953</v>
      </c>
      <c r="E11" s="161"/>
      <c r="F11" s="162">
        <v>271581</v>
      </c>
      <c r="G11" s="163"/>
      <c r="H11" s="164"/>
    </row>
    <row r="12" spans="1:8" x14ac:dyDescent="0.15">
      <c r="A12" s="165"/>
      <c r="B12" s="166"/>
      <c r="C12" s="173"/>
      <c r="D12" s="168">
        <v>97733</v>
      </c>
      <c r="E12" s="169"/>
      <c r="F12" s="170">
        <v>117844</v>
      </c>
      <c r="G12" s="171"/>
      <c r="H12" s="172"/>
    </row>
    <row r="13" spans="1:8" x14ac:dyDescent="0.15">
      <c r="A13" s="153"/>
      <c r="B13" s="158"/>
      <c r="C13" s="174"/>
      <c r="D13" s="175">
        <v>150931</v>
      </c>
      <c r="E13" s="176"/>
      <c r="F13" s="177">
        <v>277658</v>
      </c>
      <c r="G13" s="178"/>
      <c r="H13" s="164"/>
    </row>
    <row r="14" spans="1:8" x14ac:dyDescent="0.15">
      <c r="A14" s="165"/>
      <c r="B14" s="166"/>
      <c r="C14" s="167"/>
      <c r="D14" s="168">
        <v>95424</v>
      </c>
      <c r="E14" s="169"/>
      <c r="F14" s="170">
        <v>123003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5.38</v>
      </c>
      <c r="C19" s="179">
        <f>ROUND(VALUE(SUBSTITUTE(実質収支比率等に係る経年分析!G$48,"▲","-")),2)</f>
        <v>7.98</v>
      </c>
      <c r="D19" s="179">
        <f>ROUND(VALUE(SUBSTITUTE(実質収支比率等に係る経年分析!H$48,"▲","-")),2)</f>
        <v>4.6500000000000004</v>
      </c>
      <c r="E19" s="179">
        <f>ROUND(VALUE(SUBSTITUTE(実質収支比率等に係る経年分析!I$48,"▲","-")),2)</f>
        <v>4.51</v>
      </c>
      <c r="F19" s="179">
        <f>ROUND(VALUE(SUBSTITUTE(実質収支比率等に係る経年分析!J$48,"▲","-")),2)</f>
        <v>4.93</v>
      </c>
    </row>
    <row r="20" spans="1:11" x14ac:dyDescent="0.15">
      <c r="A20" s="179" t="s">
        <v>54</v>
      </c>
      <c r="B20" s="179">
        <f>ROUND(VALUE(SUBSTITUTE(実質収支比率等に係る経年分析!F$47,"▲","-")),2)</f>
        <v>44.16</v>
      </c>
      <c r="C20" s="179">
        <f>ROUND(VALUE(SUBSTITUTE(実質収支比率等に係る経年分析!G$47,"▲","-")),2)</f>
        <v>43.96</v>
      </c>
      <c r="D20" s="179">
        <f>ROUND(VALUE(SUBSTITUTE(実質収支比率等に係る経年分析!H$47,"▲","-")),2)</f>
        <v>44.43</v>
      </c>
      <c r="E20" s="179">
        <f>ROUND(VALUE(SUBSTITUTE(実質収支比率等に係る経年分析!I$47,"▲","-")),2)</f>
        <v>45.71</v>
      </c>
      <c r="F20" s="179">
        <f>ROUND(VALUE(SUBSTITUTE(実質収支比率等に係る経年分析!J$47,"▲","-")),2)</f>
        <v>45.59</v>
      </c>
    </row>
    <row r="21" spans="1:11" x14ac:dyDescent="0.15">
      <c r="A21" s="179" t="s">
        <v>55</v>
      </c>
      <c r="B21" s="179">
        <f>IF(ISNUMBER(VALUE(SUBSTITUTE(実質収支比率等に係る経年分析!F$49,"▲","-"))),ROUND(VALUE(SUBSTITUTE(実質収支比率等に係る経年分析!F$49,"▲","-")),2),NA())</f>
        <v>0.08</v>
      </c>
      <c r="C21" s="179">
        <f>IF(ISNUMBER(VALUE(SUBSTITUTE(実質収支比率等に係る経年分析!G$49,"▲","-"))),ROUND(VALUE(SUBSTITUTE(実質収支比率等に係る経年分析!G$49,"▲","-")),2),NA())</f>
        <v>3.96</v>
      </c>
      <c r="D21" s="179">
        <f>IF(ISNUMBER(VALUE(SUBSTITUTE(実質収支比率等に係る経年分析!H$49,"▲","-"))),ROUND(VALUE(SUBSTITUTE(実質収支比率等に係る経年分析!H$49,"▲","-")),2),NA())</f>
        <v>-3.14</v>
      </c>
      <c r="E21" s="179">
        <f>IF(ISNUMBER(VALUE(SUBSTITUTE(実質収支比率等に係る経年分析!I$49,"▲","-"))),ROUND(VALUE(SUBSTITUTE(実質収支比率等に係る経年分析!I$49,"▲","-")),2),NA())</f>
        <v>5.76</v>
      </c>
      <c r="F21" s="179">
        <f>IF(ISNUMBER(VALUE(SUBSTITUTE(実質収支比率等に係る経年分析!J$49,"▲","-"))),ROUND(VALUE(SUBSTITUTE(実質収支比率等に係る経年分析!J$49,"▲","-")),2),NA())</f>
        <v>5.16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麻績村後期高齢者医療特別会計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麻績村水道事業特別会計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0.31</v>
      </c>
    </row>
    <row r="31" spans="1:11" x14ac:dyDescent="0.15">
      <c r="A31" s="180" t="str">
        <f>IF(連結実質赤字比率に係る赤字・黒字の構成分析!C$39="",NA(),連結実質赤字比率に係る赤字・黒字の構成分析!C$39)</f>
        <v>麻績村下水道事業特別会計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麻績村住宅団地分譲事業特別会計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麻績村国民健康保険特別会計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2.79</v>
      </c>
    </row>
    <row r="34" spans="1:16" x14ac:dyDescent="0.15">
      <c r="A34" s="180" t="str">
        <f>IF(連結実質赤字比率に係る赤字・黒字の構成分析!C$36="",NA(),連結実質赤字比率に係る赤字・黒字の構成分析!C$36)</f>
        <v>麻績村介護保険特別会計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2.2599999999999998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4.6500000000000004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4.93</v>
      </c>
    </row>
    <row r="36" spans="1:16" x14ac:dyDescent="0.15">
      <c r="A36" s="180" t="str">
        <f>IF(連結実質赤字比率に係る赤字・黒字の構成分析!C$34="",NA(),連結実質赤字比率に係る赤字・黒字の構成分析!C$34)</f>
        <v>麻績村聖高原別荘地地上権分譲事業特別会計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111.57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108.05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111.76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321</v>
      </c>
      <c r="E42" s="181"/>
      <c r="F42" s="181"/>
      <c r="G42" s="181">
        <f>'実質公債費比率（分子）の構造'!L$52</f>
        <v>311</v>
      </c>
      <c r="H42" s="181"/>
      <c r="I42" s="181"/>
      <c r="J42" s="181">
        <f>'実質公債費比率（分子）の構造'!M$52</f>
        <v>311</v>
      </c>
      <c r="K42" s="181"/>
      <c r="L42" s="181"/>
      <c r="M42" s="181">
        <f>'実質公債費比率（分子）の構造'!N$52</f>
        <v>287</v>
      </c>
      <c r="N42" s="181"/>
      <c r="O42" s="181"/>
      <c r="P42" s="181">
        <f>'実質公債費比率（分子）の構造'!O$52</f>
        <v>290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10</v>
      </c>
      <c r="C45" s="181"/>
      <c r="D45" s="181"/>
      <c r="E45" s="181">
        <f>'実質公債費比率（分子）の構造'!L$49</f>
        <v>9</v>
      </c>
      <c r="F45" s="181"/>
      <c r="G45" s="181"/>
      <c r="H45" s="181">
        <f>'実質公債費比率（分子）の構造'!M$49</f>
        <v>7</v>
      </c>
      <c r="I45" s="181"/>
      <c r="J45" s="181"/>
      <c r="K45" s="181">
        <f>'実質公債費比率（分子）の構造'!N$49</f>
        <v>6</v>
      </c>
      <c r="L45" s="181"/>
      <c r="M45" s="181"/>
      <c r="N45" s="181">
        <f>'実質公債費比率（分子）の構造'!O$49</f>
        <v>2</v>
      </c>
      <c r="O45" s="181"/>
      <c r="P45" s="181"/>
    </row>
    <row r="46" spans="1:16" x14ac:dyDescent="0.15">
      <c r="A46" s="181" t="s">
        <v>66</v>
      </c>
      <c r="B46" s="181">
        <f>'実質公債費比率（分子）の構造'!K$48</f>
        <v>176</v>
      </c>
      <c r="C46" s="181"/>
      <c r="D46" s="181"/>
      <c r="E46" s="181">
        <f>'実質公債費比率（分子）の構造'!L$48</f>
        <v>165</v>
      </c>
      <c r="F46" s="181"/>
      <c r="G46" s="181"/>
      <c r="H46" s="181">
        <f>'実質公債費比率（分子）の構造'!M$48</f>
        <v>155</v>
      </c>
      <c r="I46" s="181"/>
      <c r="J46" s="181"/>
      <c r="K46" s="181">
        <f>'実質公債費比率（分子）の構造'!N$48</f>
        <v>145</v>
      </c>
      <c r="L46" s="181"/>
      <c r="M46" s="181"/>
      <c r="N46" s="181">
        <f>'実質公債費比率（分子）の構造'!O$48</f>
        <v>133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239</v>
      </c>
      <c r="C49" s="181"/>
      <c r="D49" s="181"/>
      <c r="E49" s="181">
        <f>'実質公債費比率（分子）の構造'!L$45</f>
        <v>225</v>
      </c>
      <c r="F49" s="181"/>
      <c r="G49" s="181"/>
      <c r="H49" s="181">
        <f>'実質公債費比率（分子）の構造'!M$45</f>
        <v>228</v>
      </c>
      <c r="I49" s="181"/>
      <c r="J49" s="181"/>
      <c r="K49" s="181">
        <f>'実質公債費比率（分子）の構造'!N$45</f>
        <v>209</v>
      </c>
      <c r="L49" s="181"/>
      <c r="M49" s="181"/>
      <c r="N49" s="181">
        <f>'実質公債費比率（分子）の構造'!O$45</f>
        <v>217</v>
      </c>
      <c r="O49" s="181"/>
      <c r="P49" s="181"/>
    </row>
    <row r="50" spans="1:16" x14ac:dyDescent="0.15">
      <c r="A50" s="181" t="s">
        <v>70</v>
      </c>
      <c r="B50" s="181" t="e">
        <f>NA()</f>
        <v>#N/A</v>
      </c>
      <c r="C50" s="181">
        <f>IF(ISNUMBER('実質公債費比率（分子）の構造'!K$53),'実質公債費比率（分子）の構造'!K$53,NA())</f>
        <v>104</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79</v>
      </c>
      <c r="J50" s="181" t="e">
        <f>NA()</f>
        <v>#N/A</v>
      </c>
      <c r="K50" s="181" t="e">
        <f>NA()</f>
        <v>#N/A</v>
      </c>
      <c r="L50" s="181">
        <f>IF(ISNUMBER('実質公債費比率（分子）の構造'!N$53),'実質公債費比率（分子）の構造'!N$53,NA())</f>
        <v>73</v>
      </c>
      <c r="M50" s="181" t="e">
        <f>NA()</f>
        <v>#N/A</v>
      </c>
      <c r="N50" s="181" t="e">
        <f>NA()</f>
        <v>#N/A</v>
      </c>
      <c r="O50" s="181">
        <f>IF(ISNUMBER('実質公債費比率（分子）の構造'!O$53),'実質公債費比率（分子）の構造'!O$53,NA())</f>
        <v>62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2743</v>
      </c>
      <c r="E56" s="180"/>
      <c r="F56" s="180"/>
      <c r="G56" s="180">
        <f>'将来負担比率（分子）の構造'!J$52</f>
        <v>2801</v>
      </c>
      <c r="H56" s="180"/>
      <c r="I56" s="180"/>
      <c r="J56" s="180">
        <f>'将来負担比率（分子）の構造'!K$52</f>
        <v>2835</v>
      </c>
      <c r="K56" s="180"/>
      <c r="L56" s="180"/>
      <c r="M56" s="180">
        <f>'将来負担比率（分子）の構造'!L$52</f>
        <v>2908</v>
      </c>
      <c r="N56" s="180"/>
      <c r="O56" s="180"/>
      <c r="P56" s="180">
        <f>'将来負担比率（分子）の構造'!M$52</f>
        <v>2886</v>
      </c>
    </row>
    <row r="57" spans="1:16" x14ac:dyDescent="0.15">
      <c r="A57" s="180" t="s">
        <v>41</v>
      </c>
      <c r="B57" s="180"/>
      <c r="C57" s="180"/>
      <c r="D57" s="180">
        <f>'将来負担比率（分子）の構造'!I$51</f>
        <v>79</v>
      </c>
      <c r="E57" s="180"/>
      <c r="F57" s="180"/>
      <c r="G57" s="180">
        <f>'将来負担比率（分子）の構造'!J$51</f>
        <v>72</v>
      </c>
      <c r="H57" s="180"/>
      <c r="I57" s="180"/>
      <c r="J57" s="180">
        <f>'将来負担比率（分子）の構造'!K$51</f>
        <v>65</v>
      </c>
      <c r="K57" s="180"/>
      <c r="L57" s="180"/>
      <c r="M57" s="180">
        <f>'将来負担比率（分子）の構造'!L$51</f>
        <v>58</v>
      </c>
      <c r="N57" s="180"/>
      <c r="O57" s="180"/>
      <c r="P57" s="180">
        <f>'将来負担比率（分子）の構造'!M$51</f>
        <v>51</v>
      </c>
    </row>
    <row r="58" spans="1:16" x14ac:dyDescent="0.15">
      <c r="A58" s="180" t="s">
        <v>40</v>
      </c>
      <c r="B58" s="180"/>
      <c r="C58" s="180"/>
      <c r="D58" s="180">
        <f>'将来負担比率（分子）の構造'!I$50</f>
        <v>2194</v>
      </c>
      <c r="E58" s="180"/>
      <c r="F58" s="180"/>
      <c r="G58" s="180">
        <f>'将来負担比率（分子）の構造'!J$50</f>
        <v>2319</v>
      </c>
      <c r="H58" s="180"/>
      <c r="I58" s="180"/>
      <c r="J58" s="180">
        <f>'将来負担比率（分子）の構造'!K$50</f>
        <v>2484</v>
      </c>
      <c r="K58" s="180"/>
      <c r="L58" s="180"/>
      <c r="M58" s="180">
        <f>'将来負担比率（分子）の構造'!L$50</f>
        <v>2526</v>
      </c>
      <c r="N58" s="180"/>
      <c r="O58" s="180"/>
      <c r="P58" s="180">
        <f>'将来負担比率（分子）の構造'!M$50</f>
        <v>2567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579</v>
      </c>
      <c r="C62" s="180"/>
      <c r="D62" s="180"/>
      <c r="E62" s="180">
        <f>'将来負担比率（分子）の構造'!J$45</f>
        <v>605</v>
      </c>
      <c r="F62" s="180"/>
      <c r="G62" s="180"/>
      <c r="H62" s="180">
        <f>'将来負担比率（分子）の構造'!K$45</f>
        <v>588</v>
      </c>
      <c r="I62" s="180"/>
      <c r="J62" s="180"/>
      <c r="K62" s="180">
        <f>'将来負担比率（分子）の構造'!L$45</f>
        <v>571</v>
      </c>
      <c r="L62" s="180"/>
      <c r="M62" s="180"/>
      <c r="N62" s="180">
        <f>'将来負担比率（分子）の構造'!M$45</f>
        <v>538</v>
      </c>
      <c r="O62" s="180"/>
      <c r="P62" s="180"/>
    </row>
    <row r="63" spans="1:16" x14ac:dyDescent="0.15">
      <c r="A63" s="180" t="s">
        <v>33</v>
      </c>
      <c r="B63" s="180">
        <f>'将来負担比率（分子）の構造'!I$44</f>
        <v>49</v>
      </c>
      <c r="C63" s="180"/>
      <c r="D63" s="180"/>
      <c r="E63" s="180">
        <f>'将来負担比率（分子）の構造'!J$44</f>
        <v>37</v>
      </c>
      <c r="F63" s="180"/>
      <c r="G63" s="180"/>
      <c r="H63" s="180">
        <f>'将来負担比率（分子）の構造'!K$44</f>
        <v>29</v>
      </c>
      <c r="I63" s="180"/>
      <c r="J63" s="180"/>
      <c r="K63" s="180">
        <f>'将来負担比率（分子）の構造'!L$44</f>
        <v>24</v>
      </c>
      <c r="L63" s="180"/>
      <c r="M63" s="180"/>
      <c r="N63" s="180">
        <f>'将来負担比率（分子）の構造'!M$44</f>
        <v>23</v>
      </c>
      <c r="O63" s="180"/>
      <c r="P63" s="180"/>
    </row>
    <row r="64" spans="1:16" x14ac:dyDescent="0.15">
      <c r="A64" s="180" t="s">
        <v>32</v>
      </c>
      <c r="B64" s="180">
        <f>'将来負担比率（分子）の構造'!I$43</f>
        <v>1968</v>
      </c>
      <c r="C64" s="180"/>
      <c r="D64" s="180"/>
      <c r="E64" s="180">
        <f>'将来負担比率（分子）の構造'!J$43</f>
        <v>1890</v>
      </c>
      <c r="F64" s="180"/>
      <c r="G64" s="180"/>
      <c r="H64" s="180">
        <f>'将来負担比率（分子）の構造'!K$43</f>
        <v>1701</v>
      </c>
      <c r="I64" s="180"/>
      <c r="J64" s="180"/>
      <c r="K64" s="180">
        <f>'将来負担比率（分子）の構造'!L$43</f>
        <v>1564</v>
      </c>
      <c r="L64" s="180"/>
      <c r="M64" s="180"/>
      <c r="N64" s="180">
        <f>'将来負担比率（分子）の構造'!M$43</f>
        <v>1425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2115</v>
      </c>
      <c r="C66" s="180"/>
      <c r="D66" s="180"/>
      <c r="E66" s="180">
        <f>'将来負担比率（分子）の構造'!J$41</f>
        <v>2297</v>
      </c>
      <c r="F66" s="180"/>
      <c r="G66" s="180"/>
      <c r="H66" s="180">
        <f>'将来負担比率（分子）の構造'!K$41</f>
        <v>2425</v>
      </c>
      <c r="I66" s="180"/>
      <c r="J66" s="180"/>
      <c r="K66" s="180">
        <f>'将来負担比率（分子）の構造'!L$41</f>
        <v>2501</v>
      </c>
      <c r="L66" s="180"/>
      <c r="M66" s="180"/>
      <c r="N66" s="180">
        <f>'将来負担比率（分子）の構造'!M$41</f>
        <v>2513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743</v>
      </c>
      <c r="C72" s="184">
        <f>基金残高に係る経年分析!G55</f>
        <v>743</v>
      </c>
      <c r="D72" s="184">
        <f>基金残高に係る経年分析!H55</f>
        <v>743</v>
      </c>
    </row>
    <row r="73" spans="1:16" x14ac:dyDescent="0.15">
      <c r="A73" s="183" t="s">
        <v>77</v>
      </c>
      <c r="B73" s="184">
        <f>基金残高に係る経年分析!F56</f>
        <v>127</v>
      </c>
      <c r="C73" s="184">
        <f>基金残高に係る経年分析!G56</f>
        <v>127</v>
      </c>
      <c r="D73" s="184">
        <f>基金残高に係る経年分析!H56</f>
        <v>132</v>
      </c>
    </row>
    <row r="74" spans="1:16" x14ac:dyDescent="0.15">
      <c r="A74" s="183" t="s">
        <v>78</v>
      </c>
      <c r="B74" s="184">
        <f>基金残高に係る経年分析!F57</f>
        <v>1461</v>
      </c>
      <c r="C74" s="184">
        <f>基金残高に係る経年分析!G57</f>
        <v>1493</v>
      </c>
      <c r="D74" s="184">
        <f>基金残高に係る経年分析!H57</f>
        <v>1506</v>
      </c>
    </row>
  </sheetData>
  <sheetProtection algorithmName="SHA-512" hashValue="lzmbdS+kR3eD3sanvlDWnIVDweuNQKcsPoFpYKG7E+mRZ1SscjKJHw1WgscYH1eqnn7oQ3E8tfqcCmdledfyQg==" saltValue="pEG/ibqDaLhmHlJ++FGI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election activeCell="H63" sqref="H6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249392</v>
      </c>
      <c r="S5" s="689"/>
      <c r="T5" s="689"/>
      <c r="U5" s="689"/>
      <c r="V5" s="689"/>
      <c r="W5" s="689"/>
      <c r="X5" s="689"/>
      <c r="Y5" s="735"/>
      <c r="Z5" s="753">
        <v>9.5</v>
      </c>
      <c r="AA5" s="753"/>
      <c r="AB5" s="753"/>
      <c r="AC5" s="753"/>
      <c r="AD5" s="754">
        <v>249392</v>
      </c>
      <c r="AE5" s="754"/>
      <c r="AF5" s="754"/>
      <c r="AG5" s="754"/>
      <c r="AH5" s="754"/>
      <c r="AI5" s="754"/>
      <c r="AJ5" s="754"/>
      <c r="AK5" s="754"/>
      <c r="AL5" s="736">
        <v>15.9</v>
      </c>
      <c r="AM5" s="705"/>
      <c r="AN5" s="705"/>
      <c r="AO5" s="737"/>
      <c r="AP5" s="722" t="s">
        <v>226</v>
      </c>
      <c r="AQ5" s="723"/>
      <c r="AR5" s="723"/>
      <c r="AS5" s="723"/>
      <c r="AT5" s="723"/>
      <c r="AU5" s="723"/>
      <c r="AV5" s="723"/>
      <c r="AW5" s="723"/>
      <c r="AX5" s="723"/>
      <c r="AY5" s="723"/>
      <c r="AZ5" s="723"/>
      <c r="BA5" s="723"/>
      <c r="BB5" s="723"/>
      <c r="BC5" s="723"/>
      <c r="BD5" s="723"/>
      <c r="BE5" s="723"/>
      <c r="BF5" s="724"/>
      <c r="BG5" s="623">
        <v>248882</v>
      </c>
      <c r="BH5" s="626"/>
      <c r="BI5" s="626"/>
      <c r="BJ5" s="626"/>
      <c r="BK5" s="626"/>
      <c r="BL5" s="626"/>
      <c r="BM5" s="626"/>
      <c r="BN5" s="627"/>
      <c r="BO5" s="685">
        <v>99.8</v>
      </c>
      <c r="BP5" s="685"/>
      <c r="BQ5" s="685"/>
      <c r="BR5" s="685"/>
      <c r="BS5" s="686" t="s">
        <v>129</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46342</v>
      </c>
      <c r="S6" s="626"/>
      <c r="T6" s="626"/>
      <c r="U6" s="626"/>
      <c r="V6" s="626"/>
      <c r="W6" s="626"/>
      <c r="X6" s="626"/>
      <c r="Y6" s="627"/>
      <c r="Z6" s="685">
        <v>1.8</v>
      </c>
      <c r="AA6" s="685"/>
      <c r="AB6" s="685"/>
      <c r="AC6" s="685"/>
      <c r="AD6" s="686">
        <v>46342</v>
      </c>
      <c r="AE6" s="686"/>
      <c r="AF6" s="686"/>
      <c r="AG6" s="686"/>
      <c r="AH6" s="686"/>
      <c r="AI6" s="686"/>
      <c r="AJ6" s="686"/>
      <c r="AK6" s="686"/>
      <c r="AL6" s="628">
        <v>3</v>
      </c>
      <c r="AM6" s="629"/>
      <c r="AN6" s="629"/>
      <c r="AO6" s="687"/>
      <c r="AP6" s="620" t="s">
        <v>231</v>
      </c>
      <c r="AQ6" s="621"/>
      <c r="AR6" s="621"/>
      <c r="AS6" s="621"/>
      <c r="AT6" s="621"/>
      <c r="AU6" s="621"/>
      <c r="AV6" s="621"/>
      <c r="AW6" s="621"/>
      <c r="AX6" s="621"/>
      <c r="AY6" s="621"/>
      <c r="AZ6" s="621"/>
      <c r="BA6" s="621"/>
      <c r="BB6" s="621"/>
      <c r="BC6" s="621"/>
      <c r="BD6" s="621"/>
      <c r="BE6" s="621"/>
      <c r="BF6" s="622"/>
      <c r="BG6" s="623">
        <v>248882</v>
      </c>
      <c r="BH6" s="626"/>
      <c r="BI6" s="626"/>
      <c r="BJ6" s="626"/>
      <c r="BK6" s="626"/>
      <c r="BL6" s="626"/>
      <c r="BM6" s="626"/>
      <c r="BN6" s="627"/>
      <c r="BO6" s="685">
        <v>99.8</v>
      </c>
      <c r="BP6" s="685"/>
      <c r="BQ6" s="685"/>
      <c r="BR6" s="685"/>
      <c r="BS6" s="686" t="s">
        <v>129</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43270</v>
      </c>
      <c r="CS6" s="626"/>
      <c r="CT6" s="626"/>
      <c r="CU6" s="626"/>
      <c r="CV6" s="626"/>
      <c r="CW6" s="626"/>
      <c r="CX6" s="626"/>
      <c r="CY6" s="627"/>
      <c r="CZ6" s="736">
        <v>1.7</v>
      </c>
      <c r="DA6" s="705"/>
      <c r="DB6" s="705"/>
      <c r="DC6" s="739"/>
      <c r="DD6" s="631" t="s">
        <v>129</v>
      </c>
      <c r="DE6" s="626"/>
      <c r="DF6" s="626"/>
      <c r="DG6" s="626"/>
      <c r="DH6" s="626"/>
      <c r="DI6" s="626"/>
      <c r="DJ6" s="626"/>
      <c r="DK6" s="626"/>
      <c r="DL6" s="626"/>
      <c r="DM6" s="626"/>
      <c r="DN6" s="626"/>
      <c r="DO6" s="626"/>
      <c r="DP6" s="627"/>
      <c r="DQ6" s="631">
        <v>43270</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490</v>
      </c>
      <c r="S7" s="626"/>
      <c r="T7" s="626"/>
      <c r="U7" s="626"/>
      <c r="V7" s="626"/>
      <c r="W7" s="626"/>
      <c r="X7" s="626"/>
      <c r="Y7" s="627"/>
      <c r="Z7" s="685">
        <v>0</v>
      </c>
      <c r="AA7" s="685"/>
      <c r="AB7" s="685"/>
      <c r="AC7" s="685"/>
      <c r="AD7" s="686">
        <v>490</v>
      </c>
      <c r="AE7" s="686"/>
      <c r="AF7" s="686"/>
      <c r="AG7" s="686"/>
      <c r="AH7" s="686"/>
      <c r="AI7" s="686"/>
      <c r="AJ7" s="686"/>
      <c r="AK7" s="686"/>
      <c r="AL7" s="628">
        <v>0</v>
      </c>
      <c r="AM7" s="629"/>
      <c r="AN7" s="629"/>
      <c r="AO7" s="687"/>
      <c r="AP7" s="620" t="s">
        <v>234</v>
      </c>
      <c r="AQ7" s="621"/>
      <c r="AR7" s="621"/>
      <c r="AS7" s="621"/>
      <c r="AT7" s="621"/>
      <c r="AU7" s="621"/>
      <c r="AV7" s="621"/>
      <c r="AW7" s="621"/>
      <c r="AX7" s="621"/>
      <c r="AY7" s="621"/>
      <c r="AZ7" s="621"/>
      <c r="BA7" s="621"/>
      <c r="BB7" s="621"/>
      <c r="BC7" s="621"/>
      <c r="BD7" s="621"/>
      <c r="BE7" s="621"/>
      <c r="BF7" s="622"/>
      <c r="BG7" s="623">
        <v>101680</v>
      </c>
      <c r="BH7" s="626"/>
      <c r="BI7" s="626"/>
      <c r="BJ7" s="626"/>
      <c r="BK7" s="626"/>
      <c r="BL7" s="626"/>
      <c r="BM7" s="626"/>
      <c r="BN7" s="627"/>
      <c r="BO7" s="685">
        <v>40.799999999999997</v>
      </c>
      <c r="BP7" s="685"/>
      <c r="BQ7" s="685"/>
      <c r="BR7" s="685"/>
      <c r="BS7" s="686" t="s">
        <v>129</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485302</v>
      </c>
      <c r="CS7" s="626"/>
      <c r="CT7" s="626"/>
      <c r="CU7" s="626"/>
      <c r="CV7" s="626"/>
      <c r="CW7" s="626"/>
      <c r="CX7" s="626"/>
      <c r="CY7" s="627"/>
      <c r="CZ7" s="685">
        <v>19.100000000000001</v>
      </c>
      <c r="DA7" s="685"/>
      <c r="DB7" s="685"/>
      <c r="DC7" s="685"/>
      <c r="DD7" s="631">
        <v>44632</v>
      </c>
      <c r="DE7" s="626"/>
      <c r="DF7" s="626"/>
      <c r="DG7" s="626"/>
      <c r="DH7" s="626"/>
      <c r="DI7" s="626"/>
      <c r="DJ7" s="626"/>
      <c r="DK7" s="626"/>
      <c r="DL7" s="626"/>
      <c r="DM7" s="626"/>
      <c r="DN7" s="626"/>
      <c r="DO7" s="626"/>
      <c r="DP7" s="627"/>
      <c r="DQ7" s="631">
        <v>425135</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832</v>
      </c>
      <c r="S8" s="626"/>
      <c r="T8" s="626"/>
      <c r="U8" s="626"/>
      <c r="V8" s="626"/>
      <c r="W8" s="626"/>
      <c r="X8" s="626"/>
      <c r="Y8" s="627"/>
      <c r="Z8" s="685">
        <v>0</v>
      </c>
      <c r="AA8" s="685"/>
      <c r="AB8" s="685"/>
      <c r="AC8" s="685"/>
      <c r="AD8" s="686">
        <v>832</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4977</v>
      </c>
      <c r="BH8" s="626"/>
      <c r="BI8" s="626"/>
      <c r="BJ8" s="626"/>
      <c r="BK8" s="626"/>
      <c r="BL8" s="626"/>
      <c r="BM8" s="626"/>
      <c r="BN8" s="627"/>
      <c r="BO8" s="685">
        <v>2</v>
      </c>
      <c r="BP8" s="685"/>
      <c r="BQ8" s="685"/>
      <c r="BR8" s="685"/>
      <c r="BS8" s="631" t="s">
        <v>129</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515592</v>
      </c>
      <c r="CS8" s="626"/>
      <c r="CT8" s="626"/>
      <c r="CU8" s="626"/>
      <c r="CV8" s="626"/>
      <c r="CW8" s="626"/>
      <c r="CX8" s="626"/>
      <c r="CY8" s="627"/>
      <c r="CZ8" s="685">
        <v>20.3</v>
      </c>
      <c r="DA8" s="685"/>
      <c r="DB8" s="685"/>
      <c r="DC8" s="685"/>
      <c r="DD8" s="631">
        <v>3030</v>
      </c>
      <c r="DE8" s="626"/>
      <c r="DF8" s="626"/>
      <c r="DG8" s="626"/>
      <c r="DH8" s="626"/>
      <c r="DI8" s="626"/>
      <c r="DJ8" s="626"/>
      <c r="DK8" s="626"/>
      <c r="DL8" s="626"/>
      <c r="DM8" s="626"/>
      <c r="DN8" s="626"/>
      <c r="DO8" s="626"/>
      <c r="DP8" s="627"/>
      <c r="DQ8" s="631">
        <v>356059</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697</v>
      </c>
      <c r="S9" s="626"/>
      <c r="T9" s="626"/>
      <c r="U9" s="626"/>
      <c r="V9" s="626"/>
      <c r="W9" s="626"/>
      <c r="X9" s="626"/>
      <c r="Y9" s="627"/>
      <c r="Z9" s="685">
        <v>0</v>
      </c>
      <c r="AA9" s="685"/>
      <c r="AB9" s="685"/>
      <c r="AC9" s="685"/>
      <c r="AD9" s="686">
        <v>697</v>
      </c>
      <c r="AE9" s="686"/>
      <c r="AF9" s="686"/>
      <c r="AG9" s="686"/>
      <c r="AH9" s="686"/>
      <c r="AI9" s="686"/>
      <c r="AJ9" s="686"/>
      <c r="AK9" s="686"/>
      <c r="AL9" s="628">
        <v>0</v>
      </c>
      <c r="AM9" s="629"/>
      <c r="AN9" s="629"/>
      <c r="AO9" s="687"/>
      <c r="AP9" s="620" t="s">
        <v>240</v>
      </c>
      <c r="AQ9" s="621"/>
      <c r="AR9" s="621"/>
      <c r="AS9" s="621"/>
      <c r="AT9" s="621"/>
      <c r="AU9" s="621"/>
      <c r="AV9" s="621"/>
      <c r="AW9" s="621"/>
      <c r="AX9" s="621"/>
      <c r="AY9" s="621"/>
      <c r="AZ9" s="621"/>
      <c r="BA9" s="621"/>
      <c r="BB9" s="621"/>
      <c r="BC9" s="621"/>
      <c r="BD9" s="621"/>
      <c r="BE9" s="621"/>
      <c r="BF9" s="622"/>
      <c r="BG9" s="623">
        <v>86750</v>
      </c>
      <c r="BH9" s="626"/>
      <c r="BI9" s="626"/>
      <c r="BJ9" s="626"/>
      <c r="BK9" s="626"/>
      <c r="BL9" s="626"/>
      <c r="BM9" s="626"/>
      <c r="BN9" s="627"/>
      <c r="BO9" s="685">
        <v>34.799999999999997</v>
      </c>
      <c r="BP9" s="685"/>
      <c r="BQ9" s="685"/>
      <c r="BR9" s="685"/>
      <c r="BS9" s="631" t="s">
        <v>129</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192157</v>
      </c>
      <c r="CS9" s="626"/>
      <c r="CT9" s="626"/>
      <c r="CU9" s="626"/>
      <c r="CV9" s="626"/>
      <c r="CW9" s="626"/>
      <c r="CX9" s="626"/>
      <c r="CY9" s="627"/>
      <c r="CZ9" s="685">
        <v>7.6</v>
      </c>
      <c r="DA9" s="685"/>
      <c r="DB9" s="685"/>
      <c r="DC9" s="685"/>
      <c r="DD9" s="631">
        <v>19926</v>
      </c>
      <c r="DE9" s="626"/>
      <c r="DF9" s="626"/>
      <c r="DG9" s="626"/>
      <c r="DH9" s="626"/>
      <c r="DI9" s="626"/>
      <c r="DJ9" s="626"/>
      <c r="DK9" s="626"/>
      <c r="DL9" s="626"/>
      <c r="DM9" s="626"/>
      <c r="DN9" s="626"/>
      <c r="DO9" s="626"/>
      <c r="DP9" s="627"/>
      <c r="DQ9" s="631">
        <v>137401</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129</v>
      </c>
      <c r="AA10" s="685"/>
      <c r="AB10" s="685"/>
      <c r="AC10" s="685"/>
      <c r="AD10" s="686" t="s">
        <v>129</v>
      </c>
      <c r="AE10" s="686"/>
      <c r="AF10" s="686"/>
      <c r="AG10" s="686"/>
      <c r="AH10" s="686"/>
      <c r="AI10" s="686"/>
      <c r="AJ10" s="686"/>
      <c r="AK10" s="686"/>
      <c r="AL10" s="628" t="s">
        <v>129</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5793</v>
      </c>
      <c r="BH10" s="626"/>
      <c r="BI10" s="626"/>
      <c r="BJ10" s="626"/>
      <c r="BK10" s="626"/>
      <c r="BL10" s="626"/>
      <c r="BM10" s="626"/>
      <c r="BN10" s="627"/>
      <c r="BO10" s="685">
        <v>2.2999999999999998</v>
      </c>
      <c r="BP10" s="685"/>
      <c r="BQ10" s="685"/>
      <c r="BR10" s="685"/>
      <c r="BS10" s="631" t="s">
        <v>129</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129</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129</v>
      </c>
      <c r="AA11" s="685"/>
      <c r="AB11" s="685"/>
      <c r="AC11" s="685"/>
      <c r="AD11" s="686" t="s">
        <v>129</v>
      </c>
      <c r="AE11" s="686"/>
      <c r="AF11" s="686"/>
      <c r="AG11" s="686"/>
      <c r="AH11" s="686"/>
      <c r="AI11" s="686"/>
      <c r="AJ11" s="686"/>
      <c r="AK11" s="686"/>
      <c r="AL11" s="628" t="s">
        <v>129</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4160</v>
      </c>
      <c r="BH11" s="626"/>
      <c r="BI11" s="626"/>
      <c r="BJ11" s="626"/>
      <c r="BK11" s="626"/>
      <c r="BL11" s="626"/>
      <c r="BM11" s="626"/>
      <c r="BN11" s="627"/>
      <c r="BO11" s="685">
        <v>1.7</v>
      </c>
      <c r="BP11" s="685"/>
      <c r="BQ11" s="685"/>
      <c r="BR11" s="685"/>
      <c r="BS11" s="631" t="s">
        <v>129</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193164</v>
      </c>
      <c r="CS11" s="626"/>
      <c r="CT11" s="626"/>
      <c r="CU11" s="626"/>
      <c r="CV11" s="626"/>
      <c r="CW11" s="626"/>
      <c r="CX11" s="626"/>
      <c r="CY11" s="627"/>
      <c r="CZ11" s="685">
        <v>7.6</v>
      </c>
      <c r="DA11" s="685"/>
      <c r="DB11" s="685"/>
      <c r="DC11" s="685"/>
      <c r="DD11" s="631">
        <v>43191</v>
      </c>
      <c r="DE11" s="626"/>
      <c r="DF11" s="626"/>
      <c r="DG11" s="626"/>
      <c r="DH11" s="626"/>
      <c r="DI11" s="626"/>
      <c r="DJ11" s="626"/>
      <c r="DK11" s="626"/>
      <c r="DL11" s="626"/>
      <c r="DM11" s="626"/>
      <c r="DN11" s="626"/>
      <c r="DO11" s="626"/>
      <c r="DP11" s="627"/>
      <c r="DQ11" s="631">
        <v>82774</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51642</v>
      </c>
      <c r="S12" s="626"/>
      <c r="T12" s="626"/>
      <c r="U12" s="626"/>
      <c r="V12" s="626"/>
      <c r="W12" s="626"/>
      <c r="X12" s="626"/>
      <c r="Y12" s="627"/>
      <c r="Z12" s="685">
        <v>2</v>
      </c>
      <c r="AA12" s="685"/>
      <c r="AB12" s="685"/>
      <c r="AC12" s="685"/>
      <c r="AD12" s="686">
        <v>51642</v>
      </c>
      <c r="AE12" s="686"/>
      <c r="AF12" s="686"/>
      <c r="AG12" s="686"/>
      <c r="AH12" s="686"/>
      <c r="AI12" s="686"/>
      <c r="AJ12" s="686"/>
      <c r="AK12" s="686"/>
      <c r="AL12" s="628">
        <v>3.3</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120204</v>
      </c>
      <c r="BH12" s="626"/>
      <c r="BI12" s="626"/>
      <c r="BJ12" s="626"/>
      <c r="BK12" s="626"/>
      <c r="BL12" s="626"/>
      <c r="BM12" s="626"/>
      <c r="BN12" s="627"/>
      <c r="BO12" s="685">
        <v>48.2</v>
      </c>
      <c r="BP12" s="685"/>
      <c r="BQ12" s="685"/>
      <c r="BR12" s="685"/>
      <c r="BS12" s="631" t="s">
        <v>129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92895</v>
      </c>
      <c r="CS12" s="626"/>
      <c r="CT12" s="626"/>
      <c r="CU12" s="626"/>
      <c r="CV12" s="626"/>
      <c r="CW12" s="626"/>
      <c r="CX12" s="626"/>
      <c r="CY12" s="627"/>
      <c r="CZ12" s="685">
        <v>3.7</v>
      </c>
      <c r="DA12" s="685"/>
      <c r="DB12" s="685"/>
      <c r="DC12" s="685"/>
      <c r="DD12" s="631">
        <v>65</v>
      </c>
      <c r="DE12" s="626"/>
      <c r="DF12" s="626"/>
      <c r="DG12" s="626"/>
      <c r="DH12" s="626"/>
      <c r="DI12" s="626"/>
      <c r="DJ12" s="626"/>
      <c r="DK12" s="626"/>
      <c r="DL12" s="626"/>
      <c r="DM12" s="626"/>
      <c r="DN12" s="626"/>
      <c r="DO12" s="626"/>
      <c r="DP12" s="627"/>
      <c r="DQ12" s="631">
        <v>86428</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129</v>
      </c>
      <c r="S13" s="626"/>
      <c r="T13" s="626"/>
      <c r="U13" s="626"/>
      <c r="V13" s="626"/>
      <c r="W13" s="626"/>
      <c r="X13" s="626"/>
      <c r="Y13" s="627"/>
      <c r="Z13" s="685" t="s">
        <v>129</v>
      </c>
      <c r="AA13" s="685"/>
      <c r="AB13" s="685"/>
      <c r="AC13" s="685"/>
      <c r="AD13" s="686" t="s">
        <v>129</v>
      </c>
      <c r="AE13" s="686"/>
      <c r="AF13" s="686"/>
      <c r="AG13" s="686"/>
      <c r="AH13" s="686"/>
      <c r="AI13" s="686"/>
      <c r="AJ13" s="686"/>
      <c r="AK13" s="686"/>
      <c r="AL13" s="628" t="s">
        <v>129</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120204</v>
      </c>
      <c r="BH13" s="626"/>
      <c r="BI13" s="626"/>
      <c r="BJ13" s="626"/>
      <c r="BK13" s="626"/>
      <c r="BL13" s="626"/>
      <c r="BM13" s="626"/>
      <c r="BN13" s="627"/>
      <c r="BO13" s="685">
        <v>48.2</v>
      </c>
      <c r="BP13" s="685"/>
      <c r="BQ13" s="685"/>
      <c r="BR13" s="685"/>
      <c r="BS13" s="631" t="s">
        <v>129</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429745</v>
      </c>
      <c r="CS13" s="626"/>
      <c r="CT13" s="626"/>
      <c r="CU13" s="626"/>
      <c r="CV13" s="626"/>
      <c r="CW13" s="626"/>
      <c r="CX13" s="626"/>
      <c r="CY13" s="627"/>
      <c r="CZ13" s="685">
        <v>17</v>
      </c>
      <c r="DA13" s="685"/>
      <c r="DB13" s="685"/>
      <c r="DC13" s="685"/>
      <c r="DD13" s="631">
        <v>206772</v>
      </c>
      <c r="DE13" s="626"/>
      <c r="DF13" s="626"/>
      <c r="DG13" s="626"/>
      <c r="DH13" s="626"/>
      <c r="DI13" s="626"/>
      <c r="DJ13" s="626"/>
      <c r="DK13" s="626"/>
      <c r="DL13" s="626"/>
      <c r="DM13" s="626"/>
      <c r="DN13" s="626"/>
      <c r="DO13" s="626"/>
      <c r="DP13" s="627"/>
      <c r="DQ13" s="631">
        <v>213868</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129</v>
      </c>
      <c r="AA14" s="685"/>
      <c r="AB14" s="685"/>
      <c r="AC14" s="685"/>
      <c r="AD14" s="686" t="s">
        <v>129</v>
      </c>
      <c r="AE14" s="686"/>
      <c r="AF14" s="686"/>
      <c r="AG14" s="686"/>
      <c r="AH14" s="686"/>
      <c r="AI14" s="686"/>
      <c r="AJ14" s="686"/>
      <c r="AK14" s="686"/>
      <c r="AL14" s="628" t="s">
        <v>129</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11859</v>
      </c>
      <c r="BH14" s="626"/>
      <c r="BI14" s="626"/>
      <c r="BJ14" s="626"/>
      <c r="BK14" s="626"/>
      <c r="BL14" s="626"/>
      <c r="BM14" s="626"/>
      <c r="BN14" s="627"/>
      <c r="BO14" s="685">
        <v>4.8</v>
      </c>
      <c r="BP14" s="685"/>
      <c r="BQ14" s="685"/>
      <c r="BR14" s="685"/>
      <c r="BS14" s="631" t="s">
        <v>129</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91319</v>
      </c>
      <c r="CS14" s="626"/>
      <c r="CT14" s="626"/>
      <c r="CU14" s="626"/>
      <c r="CV14" s="626"/>
      <c r="CW14" s="626"/>
      <c r="CX14" s="626"/>
      <c r="CY14" s="627"/>
      <c r="CZ14" s="685">
        <v>3.6</v>
      </c>
      <c r="DA14" s="685"/>
      <c r="DB14" s="685"/>
      <c r="DC14" s="685"/>
      <c r="DD14" s="631">
        <v>8950</v>
      </c>
      <c r="DE14" s="626"/>
      <c r="DF14" s="626"/>
      <c r="DG14" s="626"/>
      <c r="DH14" s="626"/>
      <c r="DI14" s="626"/>
      <c r="DJ14" s="626"/>
      <c r="DK14" s="626"/>
      <c r="DL14" s="626"/>
      <c r="DM14" s="626"/>
      <c r="DN14" s="626"/>
      <c r="DO14" s="626"/>
      <c r="DP14" s="627"/>
      <c r="DQ14" s="631">
        <v>75319</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10870</v>
      </c>
      <c r="S15" s="626"/>
      <c r="T15" s="626"/>
      <c r="U15" s="626"/>
      <c r="V15" s="626"/>
      <c r="W15" s="626"/>
      <c r="X15" s="626"/>
      <c r="Y15" s="627"/>
      <c r="Z15" s="685">
        <v>0.4</v>
      </c>
      <c r="AA15" s="685"/>
      <c r="AB15" s="685"/>
      <c r="AC15" s="685"/>
      <c r="AD15" s="686">
        <v>10870</v>
      </c>
      <c r="AE15" s="686"/>
      <c r="AF15" s="686"/>
      <c r="AG15" s="686"/>
      <c r="AH15" s="686"/>
      <c r="AI15" s="686"/>
      <c r="AJ15" s="686"/>
      <c r="AK15" s="686"/>
      <c r="AL15" s="628">
        <v>0.7</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15139</v>
      </c>
      <c r="BH15" s="626"/>
      <c r="BI15" s="626"/>
      <c r="BJ15" s="626"/>
      <c r="BK15" s="626"/>
      <c r="BL15" s="626"/>
      <c r="BM15" s="626"/>
      <c r="BN15" s="627"/>
      <c r="BO15" s="685">
        <v>6.1</v>
      </c>
      <c r="BP15" s="685"/>
      <c r="BQ15" s="685"/>
      <c r="BR15" s="685"/>
      <c r="BS15" s="631" t="s">
        <v>129</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193829</v>
      </c>
      <c r="CS15" s="626"/>
      <c r="CT15" s="626"/>
      <c r="CU15" s="626"/>
      <c r="CV15" s="626"/>
      <c r="CW15" s="626"/>
      <c r="CX15" s="626"/>
      <c r="CY15" s="627"/>
      <c r="CZ15" s="685">
        <v>7.6</v>
      </c>
      <c r="DA15" s="685"/>
      <c r="DB15" s="685"/>
      <c r="DC15" s="685"/>
      <c r="DD15" s="631">
        <v>25688</v>
      </c>
      <c r="DE15" s="626"/>
      <c r="DF15" s="626"/>
      <c r="DG15" s="626"/>
      <c r="DH15" s="626"/>
      <c r="DI15" s="626"/>
      <c r="DJ15" s="626"/>
      <c r="DK15" s="626"/>
      <c r="DL15" s="626"/>
      <c r="DM15" s="626"/>
      <c r="DN15" s="626"/>
      <c r="DO15" s="626"/>
      <c r="DP15" s="627"/>
      <c r="DQ15" s="631">
        <v>165132</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129</v>
      </c>
      <c r="AA16" s="685"/>
      <c r="AB16" s="685"/>
      <c r="AC16" s="685"/>
      <c r="AD16" s="686" t="s">
        <v>129</v>
      </c>
      <c r="AE16" s="686"/>
      <c r="AF16" s="686"/>
      <c r="AG16" s="686"/>
      <c r="AH16" s="686"/>
      <c r="AI16" s="686"/>
      <c r="AJ16" s="686"/>
      <c r="AK16" s="686"/>
      <c r="AL16" s="628" t="s">
        <v>129</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3223</v>
      </c>
      <c r="CS16" s="626"/>
      <c r="CT16" s="626"/>
      <c r="CU16" s="626"/>
      <c r="CV16" s="626"/>
      <c r="CW16" s="626"/>
      <c r="CX16" s="626"/>
      <c r="CY16" s="627"/>
      <c r="CZ16" s="685">
        <v>0.1</v>
      </c>
      <c r="DA16" s="685"/>
      <c r="DB16" s="685"/>
      <c r="DC16" s="685"/>
      <c r="DD16" s="631" t="s">
        <v>129</v>
      </c>
      <c r="DE16" s="626"/>
      <c r="DF16" s="626"/>
      <c r="DG16" s="626"/>
      <c r="DH16" s="626"/>
      <c r="DI16" s="626"/>
      <c r="DJ16" s="626"/>
      <c r="DK16" s="626"/>
      <c r="DL16" s="626"/>
      <c r="DM16" s="626"/>
      <c r="DN16" s="626"/>
      <c r="DO16" s="626"/>
      <c r="DP16" s="627"/>
      <c r="DQ16" s="631">
        <v>142</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452</v>
      </c>
      <c r="S17" s="626"/>
      <c r="T17" s="626"/>
      <c r="U17" s="626"/>
      <c r="V17" s="626"/>
      <c r="W17" s="626"/>
      <c r="X17" s="626"/>
      <c r="Y17" s="627"/>
      <c r="Z17" s="685">
        <v>0</v>
      </c>
      <c r="AA17" s="685"/>
      <c r="AB17" s="685"/>
      <c r="AC17" s="685"/>
      <c r="AD17" s="686">
        <v>452</v>
      </c>
      <c r="AE17" s="686"/>
      <c r="AF17" s="686"/>
      <c r="AG17" s="686"/>
      <c r="AH17" s="686"/>
      <c r="AI17" s="686"/>
      <c r="AJ17" s="686"/>
      <c r="AK17" s="686"/>
      <c r="AL17" s="628">
        <v>0</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129</v>
      </c>
      <c r="BP17" s="685"/>
      <c r="BQ17" s="685"/>
      <c r="BR17" s="685"/>
      <c r="BS17" s="631" t="s">
        <v>129</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293881</v>
      </c>
      <c r="CS17" s="626"/>
      <c r="CT17" s="626"/>
      <c r="CU17" s="626"/>
      <c r="CV17" s="626"/>
      <c r="CW17" s="626"/>
      <c r="CX17" s="626"/>
      <c r="CY17" s="627"/>
      <c r="CZ17" s="685">
        <v>11.6</v>
      </c>
      <c r="DA17" s="685"/>
      <c r="DB17" s="685"/>
      <c r="DC17" s="685"/>
      <c r="DD17" s="631" t="s">
        <v>129</v>
      </c>
      <c r="DE17" s="626"/>
      <c r="DF17" s="626"/>
      <c r="DG17" s="626"/>
      <c r="DH17" s="626"/>
      <c r="DI17" s="626"/>
      <c r="DJ17" s="626"/>
      <c r="DK17" s="626"/>
      <c r="DL17" s="626"/>
      <c r="DM17" s="626"/>
      <c r="DN17" s="626"/>
      <c r="DO17" s="626"/>
      <c r="DP17" s="627"/>
      <c r="DQ17" s="631">
        <v>286885</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1343038</v>
      </c>
      <c r="S18" s="626"/>
      <c r="T18" s="626"/>
      <c r="U18" s="626"/>
      <c r="V18" s="626"/>
      <c r="W18" s="626"/>
      <c r="X18" s="626"/>
      <c r="Y18" s="627"/>
      <c r="Z18" s="685">
        <v>50.9</v>
      </c>
      <c r="AA18" s="685"/>
      <c r="AB18" s="685"/>
      <c r="AC18" s="685"/>
      <c r="AD18" s="686">
        <v>1207460</v>
      </c>
      <c r="AE18" s="686"/>
      <c r="AF18" s="686"/>
      <c r="AG18" s="686"/>
      <c r="AH18" s="686"/>
      <c r="AI18" s="686"/>
      <c r="AJ18" s="686"/>
      <c r="AK18" s="686"/>
      <c r="AL18" s="628">
        <v>77</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129</v>
      </c>
      <c r="BP18" s="685"/>
      <c r="BQ18" s="685"/>
      <c r="BR18" s="685"/>
      <c r="BS18" s="631" t="s">
        <v>129</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129</v>
      </c>
      <c r="DA18" s="685"/>
      <c r="DB18" s="685"/>
      <c r="DC18" s="685"/>
      <c r="DD18" s="631" t="s">
        <v>129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1207460</v>
      </c>
      <c r="S19" s="626"/>
      <c r="T19" s="626"/>
      <c r="U19" s="626"/>
      <c r="V19" s="626"/>
      <c r="W19" s="626"/>
      <c r="X19" s="626"/>
      <c r="Y19" s="627"/>
      <c r="Z19" s="685">
        <v>45.8</v>
      </c>
      <c r="AA19" s="685"/>
      <c r="AB19" s="685"/>
      <c r="AC19" s="685"/>
      <c r="AD19" s="686">
        <v>1207460</v>
      </c>
      <c r="AE19" s="686"/>
      <c r="AF19" s="686"/>
      <c r="AG19" s="686"/>
      <c r="AH19" s="686"/>
      <c r="AI19" s="686"/>
      <c r="AJ19" s="686"/>
      <c r="AK19" s="686"/>
      <c r="AL19" s="628">
        <v>77</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510</v>
      </c>
      <c r="BH19" s="626"/>
      <c r="BI19" s="626"/>
      <c r="BJ19" s="626"/>
      <c r="BK19" s="626"/>
      <c r="BL19" s="626"/>
      <c r="BM19" s="626"/>
      <c r="BN19" s="627"/>
      <c r="BO19" s="685">
        <v>0.2</v>
      </c>
      <c r="BP19" s="685"/>
      <c r="BQ19" s="685"/>
      <c r="BR19" s="685"/>
      <c r="BS19" s="631" t="s">
        <v>129</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129</v>
      </c>
      <c r="CS19" s="626"/>
      <c r="CT19" s="626"/>
      <c r="CU19" s="626"/>
      <c r="CV19" s="626"/>
      <c r="CW19" s="626"/>
      <c r="CX19" s="626"/>
      <c r="CY19" s="627"/>
      <c r="CZ19" s="685" t="s">
        <v>129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135559</v>
      </c>
      <c r="S20" s="626"/>
      <c r="T20" s="626"/>
      <c r="U20" s="626"/>
      <c r="V20" s="626"/>
      <c r="W20" s="626"/>
      <c r="X20" s="626"/>
      <c r="Y20" s="627"/>
      <c r="Z20" s="685">
        <v>5.0999999999999996</v>
      </c>
      <c r="AA20" s="685"/>
      <c r="AB20" s="685"/>
      <c r="AC20" s="685"/>
      <c r="AD20" s="686" t="s">
        <v>129</v>
      </c>
      <c r="AE20" s="686"/>
      <c r="AF20" s="686"/>
      <c r="AG20" s="686"/>
      <c r="AH20" s="686"/>
      <c r="AI20" s="686"/>
      <c r="AJ20" s="686"/>
      <c r="AK20" s="686"/>
      <c r="AL20" s="628" t="s">
        <v>129</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510</v>
      </c>
      <c r="BH20" s="626"/>
      <c r="BI20" s="626"/>
      <c r="BJ20" s="626"/>
      <c r="BK20" s="626"/>
      <c r="BL20" s="626"/>
      <c r="BM20" s="626"/>
      <c r="BN20" s="627"/>
      <c r="BO20" s="685">
        <v>0.2</v>
      </c>
      <c r="BP20" s="685"/>
      <c r="BQ20" s="685"/>
      <c r="BR20" s="685"/>
      <c r="BS20" s="631" t="s">
        <v>129</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2534377</v>
      </c>
      <c r="CS20" s="626"/>
      <c r="CT20" s="626"/>
      <c r="CU20" s="626"/>
      <c r="CV20" s="626"/>
      <c r="CW20" s="626"/>
      <c r="CX20" s="626"/>
      <c r="CY20" s="627"/>
      <c r="CZ20" s="685">
        <v>100</v>
      </c>
      <c r="DA20" s="685"/>
      <c r="DB20" s="685"/>
      <c r="DC20" s="685"/>
      <c r="DD20" s="631">
        <v>352254</v>
      </c>
      <c r="DE20" s="626"/>
      <c r="DF20" s="626"/>
      <c r="DG20" s="626"/>
      <c r="DH20" s="626"/>
      <c r="DI20" s="626"/>
      <c r="DJ20" s="626"/>
      <c r="DK20" s="626"/>
      <c r="DL20" s="626"/>
      <c r="DM20" s="626"/>
      <c r="DN20" s="626"/>
      <c r="DO20" s="626"/>
      <c r="DP20" s="627"/>
      <c r="DQ20" s="631">
        <v>1872413</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19</v>
      </c>
      <c r="S21" s="626"/>
      <c r="T21" s="626"/>
      <c r="U21" s="626"/>
      <c r="V21" s="626"/>
      <c r="W21" s="626"/>
      <c r="X21" s="626"/>
      <c r="Y21" s="627"/>
      <c r="Z21" s="685">
        <v>0</v>
      </c>
      <c r="AA21" s="685"/>
      <c r="AB21" s="685"/>
      <c r="AC21" s="685"/>
      <c r="AD21" s="686" t="s">
        <v>129</v>
      </c>
      <c r="AE21" s="686"/>
      <c r="AF21" s="686"/>
      <c r="AG21" s="686"/>
      <c r="AH21" s="686"/>
      <c r="AI21" s="686"/>
      <c r="AJ21" s="686"/>
      <c r="AK21" s="686"/>
      <c r="AL21" s="628" t="s">
        <v>129</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510</v>
      </c>
      <c r="BH21" s="626"/>
      <c r="BI21" s="626"/>
      <c r="BJ21" s="626"/>
      <c r="BK21" s="626"/>
      <c r="BL21" s="626"/>
      <c r="BM21" s="626"/>
      <c r="BN21" s="627"/>
      <c r="BO21" s="685">
        <v>0.2</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1703755</v>
      </c>
      <c r="S22" s="626"/>
      <c r="T22" s="626"/>
      <c r="U22" s="626"/>
      <c r="V22" s="626"/>
      <c r="W22" s="626"/>
      <c r="X22" s="626"/>
      <c r="Y22" s="627"/>
      <c r="Z22" s="685">
        <v>64.599999999999994</v>
      </c>
      <c r="AA22" s="685"/>
      <c r="AB22" s="685"/>
      <c r="AC22" s="685"/>
      <c r="AD22" s="686">
        <v>1568177</v>
      </c>
      <c r="AE22" s="686"/>
      <c r="AF22" s="686"/>
      <c r="AG22" s="686"/>
      <c r="AH22" s="686"/>
      <c r="AI22" s="686"/>
      <c r="AJ22" s="686"/>
      <c r="AK22" s="686"/>
      <c r="AL22" s="628">
        <v>100</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129</v>
      </c>
      <c r="BP22" s="685"/>
      <c r="BQ22" s="685"/>
      <c r="BR22" s="685"/>
      <c r="BS22" s="631" t="s">
        <v>129</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504</v>
      </c>
      <c r="S23" s="626"/>
      <c r="T23" s="626"/>
      <c r="U23" s="626"/>
      <c r="V23" s="626"/>
      <c r="W23" s="626"/>
      <c r="X23" s="626"/>
      <c r="Y23" s="627"/>
      <c r="Z23" s="685">
        <v>0</v>
      </c>
      <c r="AA23" s="685"/>
      <c r="AB23" s="685"/>
      <c r="AC23" s="685"/>
      <c r="AD23" s="686">
        <v>504</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129</v>
      </c>
      <c r="BH23" s="626"/>
      <c r="BI23" s="626"/>
      <c r="BJ23" s="626"/>
      <c r="BK23" s="626"/>
      <c r="BL23" s="626"/>
      <c r="BM23" s="626"/>
      <c r="BN23" s="627"/>
      <c r="BO23" s="685" t="s">
        <v>129</v>
      </c>
      <c r="BP23" s="685"/>
      <c r="BQ23" s="685"/>
      <c r="BR23" s="685"/>
      <c r="BS23" s="631" t="s">
        <v>129</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13736</v>
      </c>
      <c r="S24" s="626"/>
      <c r="T24" s="626"/>
      <c r="U24" s="626"/>
      <c r="V24" s="626"/>
      <c r="W24" s="626"/>
      <c r="X24" s="626"/>
      <c r="Y24" s="627"/>
      <c r="Z24" s="685">
        <v>0.5</v>
      </c>
      <c r="AA24" s="685"/>
      <c r="AB24" s="685"/>
      <c r="AC24" s="685"/>
      <c r="AD24" s="686" t="s">
        <v>129</v>
      </c>
      <c r="AE24" s="686"/>
      <c r="AF24" s="686"/>
      <c r="AG24" s="686"/>
      <c r="AH24" s="686"/>
      <c r="AI24" s="686"/>
      <c r="AJ24" s="686"/>
      <c r="AK24" s="686"/>
      <c r="AL24" s="628" t="s">
        <v>129</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847330</v>
      </c>
      <c r="CS24" s="689"/>
      <c r="CT24" s="689"/>
      <c r="CU24" s="689"/>
      <c r="CV24" s="689"/>
      <c r="CW24" s="689"/>
      <c r="CX24" s="689"/>
      <c r="CY24" s="735"/>
      <c r="CZ24" s="736">
        <v>33.4</v>
      </c>
      <c r="DA24" s="705"/>
      <c r="DB24" s="705"/>
      <c r="DC24" s="739"/>
      <c r="DD24" s="734">
        <v>727190</v>
      </c>
      <c r="DE24" s="689"/>
      <c r="DF24" s="689"/>
      <c r="DG24" s="689"/>
      <c r="DH24" s="689"/>
      <c r="DI24" s="689"/>
      <c r="DJ24" s="689"/>
      <c r="DK24" s="735"/>
      <c r="DL24" s="734">
        <v>626374</v>
      </c>
      <c r="DM24" s="689"/>
      <c r="DN24" s="689"/>
      <c r="DO24" s="689"/>
      <c r="DP24" s="689"/>
      <c r="DQ24" s="689"/>
      <c r="DR24" s="689"/>
      <c r="DS24" s="689"/>
      <c r="DT24" s="689"/>
      <c r="DU24" s="689"/>
      <c r="DV24" s="735"/>
      <c r="DW24" s="736">
        <v>38.4</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31448</v>
      </c>
      <c r="S25" s="626"/>
      <c r="T25" s="626"/>
      <c r="U25" s="626"/>
      <c r="V25" s="626"/>
      <c r="W25" s="626"/>
      <c r="X25" s="626"/>
      <c r="Y25" s="627"/>
      <c r="Z25" s="685">
        <v>1.2</v>
      </c>
      <c r="AA25" s="685"/>
      <c r="AB25" s="685"/>
      <c r="AC25" s="685"/>
      <c r="AD25" s="686" t="s">
        <v>129</v>
      </c>
      <c r="AE25" s="686"/>
      <c r="AF25" s="686"/>
      <c r="AG25" s="686"/>
      <c r="AH25" s="686"/>
      <c r="AI25" s="686"/>
      <c r="AJ25" s="686"/>
      <c r="AK25" s="686"/>
      <c r="AL25" s="628" t="s">
        <v>129</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397631</v>
      </c>
      <c r="CS25" s="624"/>
      <c r="CT25" s="624"/>
      <c r="CU25" s="624"/>
      <c r="CV25" s="624"/>
      <c r="CW25" s="624"/>
      <c r="CX25" s="624"/>
      <c r="CY25" s="625"/>
      <c r="CZ25" s="628">
        <v>15.7</v>
      </c>
      <c r="DA25" s="657"/>
      <c r="DB25" s="657"/>
      <c r="DC25" s="658"/>
      <c r="DD25" s="631">
        <v>380312</v>
      </c>
      <c r="DE25" s="624"/>
      <c r="DF25" s="624"/>
      <c r="DG25" s="624"/>
      <c r="DH25" s="624"/>
      <c r="DI25" s="624"/>
      <c r="DJ25" s="624"/>
      <c r="DK25" s="625"/>
      <c r="DL25" s="631">
        <v>356491</v>
      </c>
      <c r="DM25" s="624"/>
      <c r="DN25" s="624"/>
      <c r="DO25" s="624"/>
      <c r="DP25" s="624"/>
      <c r="DQ25" s="624"/>
      <c r="DR25" s="624"/>
      <c r="DS25" s="624"/>
      <c r="DT25" s="624"/>
      <c r="DU25" s="624"/>
      <c r="DV25" s="625"/>
      <c r="DW25" s="628">
        <v>21.8</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3827</v>
      </c>
      <c r="S26" s="626"/>
      <c r="T26" s="626"/>
      <c r="U26" s="626"/>
      <c r="V26" s="626"/>
      <c r="W26" s="626"/>
      <c r="X26" s="626"/>
      <c r="Y26" s="627"/>
      <c r="Z26" s="685">
        <v>0.1</v>
      </c>
      <c r="AA26" s="685"/>
      <c r="AB26" s="685"/>
      <c r="AC26" s="685"/>
      <c r="AD26" s="686" t="s">
        <v>129</v>
      </c>
      <c r="AE26" s="686"/>
      <c r="AF26" s="686"/>
      <c r="AG26" s="686"/>
      <c r="AH26" s="686"/>
      <c r="AI26" s="686"/>
      <c r="AJ26" s="686"/>
      <c r="AK26" s="686"/>
      <c r="AL26" s="628" t="s">
        <v>129</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209364</v>
      </c>
      <c r="CS26" s="626"/>
      <c r="CT26" s="626"/>
      <c r="CU26" s="626"/>
      <c r="CV26" s="626"/>
      <c r="CW26" s="626"/>
      <c r="CX26" s="626"/>
      <c r="CY26" s="627"/>
      <c r="CZ26" s="628">
        <v>8.3000000000000007</v>
      </c>
      <c r="DA26" s="657"/>
      <c r="DB26" s="657"/>
      <c r="DC26" s="658"/>
      <c r="DD26" s="631">
        <v>193390</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85011</v>
      </c>
      <c r="S27" s="626"/>
      <c r="T27" s="626"/>
      <c r="U27" s="626"/>
      <c r="V27" s="626"/>
      <c r="W27" s="626"/>
      <c r="X27" s="626"/>
      <c r="Y27" s="627"/>
      <c r="Z27" s="685">
        <v>3.2</v>
      </c>
      <c r="AA27" s="685"/>
      <c r="AB27" s="685"/>
      <c r="AC27" s="685"/>
      <c r="AD27" s="686" t="s">
        <v>129</v>
      </c>
      <c r="AE27" s="686"/>
      <c r="AF27" s="686"/>
      <c r="AG27" s="686"/>
      <c r="AH27" s="686"/>
      <c r="AI27" s="686"/>
      <c r="AJ27" s="686"/>
      <c r="AK27" s="686"/>
      <c r="AL27" s="628" t="s">
        <v>129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249392</v>
      </c>
      <c r="BH27" s="626"/>
      <c r="BI27" s="626"/>
      <c r="BJ27" s="626"/>
      <c r="BK27" s="626"/>
      <c r="BL27" s="626"/>
      <c r="BM27" s="626"/>
      <c r="BN27" s="627"/>
      <c r="BO27" s="685">
        <v>100</v>
      </c>
      <c r="BP27" s="685"/>
      <c r="BQ27" s="685"/>
      <c r="BR27" s="685"/>
      <c r="BS27" s="631" t="s">
        <v>129</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155818</v>
      </c>
      <c r="CS27" s="624"/>
      <c r="CT27" s="624"/>
      <c r="CU27" s="624"/>
      <c r="CV27" s="624"/>
      <c r="CW27" s="624"/>
      <c r="CX27" s="624"/>
      <c r="CY27" s="625"/>
      <c r="CZ27" s="628">
        <v>6.1</v>
      </c>
      <c r="DA27" s="657"/>
      <c r="DB27" s="657"/>
      <c r="DC27" s="658"/>
      <c r="DD27" s="631">
        <v>59993</v>
      </c>
      <c r="DE27" s="624"/>
      <c r="DF27" s="624"/>
      <c r="DG27" s="624"/>
      <c r="DH27" s="624"/>
      <c r="DI27" s="624"/>
      <c r="DJ27" s="624"/>
      <c r="DK27" s="625"/>
      <c r="DL27" s="631">
        <v>59833</v>
      </c>
      <c r="DM27" s="624"/>
      <c r="DN27" s="624"/>
      <c r="DO27" s="624"/>
      <c r="DP27" s="624"/>
      <c r="DQ27" s="624"/>
      <c r="DR27" s="624"/>
      <c r="DS27" s="624"/>
      <c r="DT27" s="624"/>
      <c r="DU27" s="624"/>
      <c r="DV27" s="625"/>
      <c r="DW27" s="628">
        <v>3.7</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129</v>
      </c>
      <c r="S28" s="626"/>
      <c r="T28" s="626"/>
      <c r="U28" s="626"/>
      <c r="V28" s="626"/>
      <c r="W28" s="626"/>
      <c r="X28" s="626"/>
      <c r="Y28" s="627"/>
      <c r="Z28" s="685" t="s">
        <v>129</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293881</v>
      </c>
      <c r="CS28" s="626"/>
      <c r="CT28" s="626"/>
      <c r="CU28" s="626"/>
      <c r="CV28" s="626"/>
      <c r="CW28" s="626"/>
      <c r="CX28" s="626"/>
      <c r="CY28" s="627"/>
      <c r="CZ28" s="628">
        <v>11.6</v>
      </c>
      <c r="DA28" s="657"/>
      <c r="DB28" s="657"/>
      <c r="DC28" s="658"/>
      <c r="DD28" s="631">
        <v>286885</v>
      </c>
      <c r="DE28" s="626"/>
      <c r="DF28" s="626"/>
      <c r="DG28" s="626"/>
      <c r="DH28" s="626"/>
      <c r="DI28" s="626"/>
      <c r="DJ28" s="626"/>
      <c r="DK28" s="627"/>
      <c r="DL28" s="631">
        <v>210050</v>
      </c>
      <c r="DM28" s="626"/>
      <c r="DN28" s="626"/>
      <c r="DO28" s="626"/>
      <c r="DP28" s="626"/>
      <c r="DQ28" s="626"/>
      <c r="DR28" s="626"/>
      <c r="DS28" s="626"/>
      <c r="DT28" s="626"/>
      <c r="DU28" s="626"/>
      <c r="DV28" s="627"/>
      <c r="DW28" s="628">
        <v>12.9</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144671</v>
      </c>
      <c r="S29" s="626"/>
      <c r="T29" s="626"/>
      <c r="U29" s="626"/>
      <c r="V29" s="626"/>
      <c r="W29" s="626"/>
      <c r="X29" s="626"/>
      <c r="Y29" s="627"/>
      <c r="Z29" s="685">
        <v>5.5</v>
      </c>
      <c r="AA29" s="685"/>
      <c r="AB29" s="685"/>
      <c r="AC29" s="685"/>
      <c r="AD29" s="686" t="s">
        <v>129</v>
      </c>
      <c r="AE29" s="686"/>
      <c r="AF29" s="686"/>
      <c r="AG29" s="686"/>
      <c r="AH29" s="686"/>
      <c r="AI29" s="686"/>
      <c r="AJ29" s="686"/>
      <c r="AK29" s="686"/>
      <c r="AL29" s="628" t="s">
        <v>129</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69</v>
      </c>
      <c r="CG29" s="664"/>
      <c r="CH29" s="664"/>
      <c r="CI29" s="664"/>
      <c r="CJ29" s="664"/>
      <c r="CK29" s="664"/>
      <c r="CL29" s="664"/>
      <c r="CM29" s="664"/>
      <c r="CN29" s="664"/>
      <c r="CO29" s="664"/>
      <c r="CP29" s="664"/>
      <c r="CQ29" s="665"/>
      <c r="CR29" s="623">
        <v>293880</v>
      </c>
      <c r="CS29" s="624"/>
      <c r="CT29" s="624"/>
      <c r="CU29" s="624"/>
      <c r="CV29" s="624"/>
      <c r="CW29" s="624"/>
      <c r="CX29" s="624"/>
      <c r="CY29" s="625"/>
      <c r="CZ29" s="628">
        <v>11.6</v>
      </c>
      <c r="DA29" s="657"/>
      <c r="DB29" s="657"/>
      <c r="DC29" s="658"/>
      <c r="DD29" s="631">
        <v>286884</v>
      </c>
      <c r="DE29" s="624"/>
      <c r="DF29" s="624"/>
      <c r="DG29" s="624"/>
      <c r="DH29" s="624"/>
      <c r="DI29" s="624"/>
      <c r="DJ29" s="624"/>
      <c r="DK29" s="625"/>
      <c r="DL29" s="631">
        <v>210049</v>
      </c>
      <c r="DM29" s="624"/>
      <c r="DN29" s="624"/>
      <c r="DO29" s="624"/>
      <c r="DP29" s="624"/>
      <c r="DQ29" s="624"/>
      <c r="DR29" s="624"/>
      <c r="DS29" s="624"/>
      <c r="DT29" s="624"/>
      <c r="DU29" s="624"/>
      <c r="DV29" s="625"/>
      <c r="DW29" s="628">
        <v>12.9</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21353</v>
      </c>
      <c r="S30" s="626"/>
      <c r="T30" s="626"/>
      <c r="U30" s="626"/>
      <c r="V30" s="626"/>
      <c r="W30" s="626"/>
      <c r="X30" s="626"/>
      <c r="Y30" s="627"/>
      <c r="Z30" s="685">
        <v>0.8</v>
      </c>
      <c r="AA30" s="685"/>
      <c r="AB30" s="685"/>
      <c r="AC30" s="685"/>
      <c r="AD30" s="686" t="s">
        <v>129</v>
      </c>
      <c r="AE30" s="686"/>
      <c r="AF30" s="686"/>
      <c r="AG30" s="686"/>
      <c r="AH30" s="686"/>
      <c r="AI30" s="686"/>
      <c r="AJ30" s="686"/>
      <c r="AK30" s="686"/>
      <c r="AL30" s="628" t="s">
        <v>129</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99.8</v>
      </c>
      <c r="BH30" s="704"/>
      <c r="BI30" s="704"/>
      <c r="BJ30" s="704"/>
      <c r="BK30" s="704"/>
      <c r="BL30" s="704"/>
      <c r="BM30" s="705">
        <v>99.5</v>
      </c>
      <c r="BN30" s="704"/>
      <c r="BO30" s="704"/>
      <c r="BP30" s="704"/>
      <c r="BQ30" s="706"/>
      <c r="BR30" s="703">
        <v>99.8</v>
      </c>
      <c r="BS30" s="704"/>
      <c r="BT30" s="704"/>
      <c r="BU30" s="704"/>
      <c r="BV30" s="704"/>
      <c r="BW30" s="704"/>
      <c r="BX30" s="705">
        <v>99.1</v>
      </c>
      <c r="BY30" s="704"/>
      <c r="BZ30" s="704"/>
      <c r="CA30" s="704"/>
      <c r="CB30" s="706"/>
      <c r="CD30" s="709"/>
      <c r="CE30" s="710"/>
      <c r="CF30" s="667" t="s">
        <v>308</v>
      </c>
      <c r="CG30" s="664"/>
      <c r="CH30" s="664"/>
      <c r="CI30" s="664"/>
      <c r="CJ30" s="664"/>
      <c r="CK30" s="664"/>
      <c r="CL30" s="664"/>
      <c r="CM30" s="664"/>
      <c r="CN30" s="664"/>
      <c r="CO30" s="664"/>
      <c r="CP30" s="664"/>
      <c r="CQ30" s="665"/>
      <c r="CR30" s="623">
        <v>284203</v>
      </c>
      <c r="CS30" s="626"/>
      <c r="CT30" s="626"/>
      <c r="CU30" s="626"/>
      <c r="CV30" s="626"/>
      <c r="CW30" s="626"/>
      <c r="CX30" s="626"/>
      <c r="CY30" s="627"/>
      <c r="CZ30" s="628">
        <v>11.2</v>
      </c>
      <c r="DA30" s="657"/>
      <c r="DB30" s="657"/>
      <c r="DC30" s="658"/>
      <c r="DD30" s="631">
        <v>277551</v>
      </c>
      <c r="DE30" s="626"/>
      <c r="DF30" s="626"/>
      <c r="DG30" s="626"/>
      <c r="DH30" s="626"/>
      <c r="DI30" s="626"/>
      <c r="DJ30" s="626"/>
      <c r="DK30" s="627"/>
      <c r="DL30" s="631">
        <v>200716</v>
      </c>
      <c r="DM30" s="626"/>
      <c r="DN30" s="626"/>
      <c r="DO30" s="626"/>
      <c r="DP30" s="626"/>
      <c r="DQ30" s="626"/>
      <c r="DR30" s="626"/>
      <c r="DS30" s="626"/>
      <c r="DT30" s="626"/>
      <c r="DU30" s="626"/>
      <c r="DV30" s="627"/>
      <c r="DW30" s="628">
        <v>12.3</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18652</v>
      </c>
      <c r="S31" s="626"/>
      <c r="T31" s="626"/>
      <c r="U31" s="626"/>
      <c r="V31" s="626"/>
      <c r="W31" s="626"/>
      <c r="X31" s="626"/>
      <c r="Y31" s="627"/>
      <c r="Z31" s="685">
        <v>0.7</v>
      </c>
      <c r="AA31" s="685"/>
      <c r="AB31" s="685"/>
      <c r="AC31" s="685"/>
      <c r="AD31" s="686" t="s">
        <v>129</v>
      </c>
      <c r="AE31" s="686"/>
      <c r="AF31" s="686"/>
      <c r="AG31" s="686"/>
      <c r="AH31" s="686"/>
      <c r="AI31" s="686"/>
      <c r="AJ31" s="686"/>
      <c r="AK31" s="686"/>
      <c r="AL31" s="628" t="s">
        <v>129</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99.8</v>
      </c>
      <c r="BH31" s="624"/>
      <c r="BI31" s="624"/>
      <c r="BJ31" s="624"/>
      <c r="BK31" s="624"/>
      <c r="BL31" s="624"/>
      <c r="BM31" s="629">
        <v>99.7</v>
      </c>
      <c r="BN31" s="702"/>
      <c r="BO31" s="702"/>
      <c r="BP31" s="702"/>
      <c r="BQ31" s="663"/>
      <c r="BR31" s="701">
        <v>99.9</v>
      </c>
      <c r="BS31" s="624"/>
      <c r="BT31" s="624"/>
      <c r="BU31" s="624"/>
      <c r="BV31" s="624"/>
      <c r="BW31" s="624"/>
      <c r="BX31" s="629">
        <v>99.7</v>
      </c>
      <c r="BY31" s="702"/>
      <c r="BZ31" s="702"/>
      <c r="CA31" s="702"/>
      <c r="CB31" s="663"/>
      <c r="CD31" s="709"/>
      <c r="CE31" s="710"/>
      <c r="CF31" s="667" t="s">
        <v>312</v>
      </c>
      <c r="CG31" s="664"/>
      <c r="CH31" s="664"/>
      <c r="CI31" s="664"/>
      <c r="CJ31" s="664"/>
      <c r="CK31" s="664"/>
      <c r="CL31" s="664"/>
      <c r="CM31" s="664"/>
      <c r="CN31" s="664"/>
      <c r="CO31" s="664"/>
      <c r="CP31" s="664"/>
      <c r="CQ31" s="665"/>
      <c r="CR31" s="623">
        <v>9677</v>
      </c>
      <c r="CS31" s="624"/>
      <c r="CT31" s="624"/>
      <c r="CU31" s="624"/>
      <c r="CV31" s="624"/>
      <c r="CW31" s="624"/>
      <c r="CX31" s="624"/>
      <c r="CY31" s="625"/>
      <c r="CZ31" s="628">
        <v>0.4</v>
      </c>
      <c r="DA31" s="657"/>
      <c r="DB31" s="657"/>
      <c r="DC31" s="658"/>
      <c r="DD31" s="631">
        <v>9333</v>
      </c>
      <c r="DE31" s="624"/>
      <c r="DF31" s="624"/>
      <c r="DG31" s="624"/>
      <c r="DH31" s="624"/>
      <c r="DI31" s="624"/>
      <c r="DJ31" s="624"/>
      <c r="DK31" s="625"/>
      <c r="DL31" s="631">
        <v>9333</v>
      </c>
      <c r="DM31" s="624"/>
      <c r="DN31" s="624"/>
      <c r="DO31" s="624"/>
      <c r="DP31" s="624"/>
      <c r="DQ31" s="624"/>
      <c r="DR31" s="624"/>
      <c r="DS31" s="624"/>
      <c r="DT31" s="624"/>
      <c r="DU31" s="624"/>
      <c r="DV31" s="625"/>
      <c r="DW31" s="628">
        <v>0.6</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200018</v>
      </c>
      <c r="S32" s="626"/>
      <c r="T32" s="626"/>
      <c r="U32" s="626"/>
      <c r="V32" s="626"/>
      <c r="W32" s="626"/>
      <c r="X32" s="626"/>
      <c r="Y32" s="627"/>
      <c r="Z32" s="685">
        <v>7.6</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99.7</v>
      </c>
      <c r="BH32" s="639"/>
      <c r="BI32" s="639"/>
      <c r="BJ32" s="639"/>
      <c r="BK32" s="639"/>
      <c r="BL32" s="639"/>
      <c r="BM32" s="683">
        <v>99.2</v>
      </c>
      <c r="BN32" s="639"/>
      <c r="BO32" s="639"/>
      <c r="BP32" s="639"/>
      <c r="BQ32" s="676"/>
      <c r="BR32" s="700">
        <v>99.6</v>
      </c>
      <c r="BS32" s="639"/>
      <c r="BT32" s="639"/>
      <c r="BU32" s="639"/>
      <c r="BV32" s="639"/>
      <c r="BW32" s="639"/>
      <c r="BX32" s="683">
        <v>98.4</v>
      </c>
      <c r="BY32" s="639"/>
      <c r="BZ32" s="639"/>
      <c r="CA32" s="639"/>
      <c r="CB32" s="676"/>
      <c r="CD32" s="711"/>
      <c r="CE32" s="712"/>
      <c r="CF32" s="667" t="s">
        <v>315</v>
      </c>
      <c r="CG32" s="664"/>
      <c r="CH32" s="664"/>
      <c r="CI32" s="664"/>
      <c r="CJ32" s="664"/>
      <c r="CK32" s="664"/>
      <c r="CL32" s="664"/>
      <c r="CM32" s="664"/>
      <c r="CN32" s="664"/>
      <c r="CO32" s="664"/>
      <c r="CP32" s="664"/>
      <c r="CQ32" s="665"/>
      <c r="CR32" s="623">
        <v>1</v>
      </c>
      <c r="CS32" s="626"/>
      <c r="CT32" s="626"/>
      <c r="CU32" s="626"/>
      <c r="CV32" s="626"/>
      <c r="CW32" s="626"/>
      <c r="CX32" s="626"/>
      <c r="CY32" s="627"/>
      <c r="CZ32" s="628">
        <v>0</v>
      </c>
      <c r="DA32" s="657"/>
      <c r="DB32" s="657"/>
      <c r="DC32" s="658"/>
      <c r="DD32" s="631">
        <v>1</v>
      </c>
      <c r="DE32" s="626"/>
      <c r="DF32" s="626"/>
      <c r="DG32" s="626"/>
      <c r="DH32" s="626"/>
      <c r="DI32" s="626"/>
      <c r="DJ32" s="626"/>
      <c r="DK32" s="627"/>
      <c r="DL32" s="631">
        <v>1</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83794</v>
      </c>
      <c r="S33" s="626"/>
      <c r="T33" s="626"/>
      <c r="U33" s="626"/>
      <c r="V33" s="626"/>
      <c r="W33" s="626"/>
      <c r="X33" s="626"/>
      <c r="Y33" s="627"/>
      <c r="Z33" s="685">
        <v>3.2</v>
      </c>
      <c r="AA33" s="685"/>
      <c r="AB33" s="685"/>
      <c r="AC33" s="685"/>
      <c r="AD33" s="686" t="s">
        <v>129</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1331570</v>
      </c>
      <c r="CS33" s="624"/>
      <c r="CT33" s="624"/>
      <c r="CU33" s="624"/>
      <c r="CV33" s="624"/>
      <c r="CW33" s="624"/>
      <c r="CX33" s="624"/>
      <c r="CY33" s="625"/>
      <c r="CZ33" s="628">
        <v>52.5</v>
      </c>
      <c r="DA33" s="657"/>
      <c r="DB33" s="657"/>
      <c r="DC33" s="658"/>
      <c r="DD33" s="631">
        <v>1059308</v>
      </c>
      <c r="DE33" s="624"/>
      <c r="DF33" s="624"/>
      <c r="DG33" s="624"/>
      <c r="DH33" s="624"/>
      <c r="DI33" s="624"/>
      <c r="DJ33" s="624"/>
      <c r="DK33" s="625"/>
      <c r="DL33" s="631">
        <v>704776</v>
      </c>
      <c r="DM33" s="624"/>
      <c r="DN33" s="624"/>
      <c r="DO33" s="624"/>
      <c r="DP33" s="624"/>
      <c r="DQ33" s="624"/>
      <c r="DR33" s="624"/>
      <c r="DS33" s="624"/>
      <c r="DT33" s="624"/>
      <c r="DU33" s="624"/>
      <c r="DV33" s="625"/>
      <c r="DW33" s="628">
        <v>43.2</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34651</v>
      </c>
      <c r="S34" s="626"/>
      <c r="T34" s="626"/>
      <c r="U34" s="626"/>
      <c r="V34" s="626"/>
      <c r="W34" s="626"/>
      <c r="X34" s="626"/>
      <c r="Y34" s="627"/>
      <c r="Z34" s="685">
        <v>1.3</v>
      </c>
      <c r="AA34" s="685"/>
      <c r="AB34" s="685"/>
      <c r="AC34" s="685"/>
      <c r="AD34" s="686">
        <v>5</v>
      </c>
      <c r="AE34" s="686"/>
      <c r="AF34" s="686"/>
      <c r="AG34" s="686"/>
      <c r="AH34" s="686"/>
      <c r="AI34" s="686"/>
      <c r="AJ34" s="686"/>
      <c r="AK34" s="686"/>
      <c r="AL34" s="628">
        <v>0</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443088</v>
      </c>
      <c r="CS34" s="626"/>
      <c r="CT34" s="626"/>
      <c r="CU34" s="626"/>
      <c r="CV34" s="626"/>
      <c r="CW34" s="626"/>
      <c r="CX34" s="626"/>
      <c r="CY34" s="627"/>
      <c r="CZ34" s="628">
        <v>17.5</v>
      </c>
      <c r="DA34" s="657"/>
      <c r="DB34" s="657"/>
      <c r="DC34" s="658"/>
      <c r="DD34" s="631">
        <v>316912</v>
      </c>
      <c r="DE34" s="626"/>
      <c r="DF34" s="626"/>
      <c r="DG34" s="626"/>
      <c r="DH34" s="626"/>
      <c r="DI34" s="626"/>
      <c r="DJ34" s="626"/>
      <c r="DK34" s="627"/>
      <c r="DL34" s="631">
        <v>249036</v>
      </c>
      <c r="DM34" s="626"/>
      <c r="DN34" s="626"/>
      <c r="DO34" s="626"/>
      <c r="DP34" s="626"/>
      <c r="DQ34" s="626"/>
      <c r="DR34" s="626"/>
      <c r="DS34" s="626"/>
      <c r="DT34" s="626"/>
      <c r="DU34" s="626"/>
      <c r="DV34" s="627"/>
      <c r="DW34" s="628">
        <v>15.3</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296200</v>
      </c>
      <c r="S35" s="626"/>
      <c r="T35" s="626"/>
      <c r="U35" s="626"/>
      <c r="V35" s="626"/>
      <c r="W35" s="626"/>
      <c r="X35" s="626"/>
      <c r="Y35" s="627"/>
      <c r="Z35" s="685">
        <v>11.2</v>
      </c>
      <c r="AA35" s="685"/>
      <c r="AB35" s="685"/>
      <c r="AC35" s="685"/>
      <c r="AD35" s="686" t="s">
        <v>129</v>
      </c>
      <c r="AE35" s="686"/>
      <c r="AF35" s="686"/>
      <c r="AG35" s="686"/>
      <c r="AH35" s="686"/>
      <c r="AI35" s="686"/>
      <c r="AJ35" s="686"/>
      <c r="AK35" s="686"/>
      <c r="AL35" s="628" t="s">
        <v>129</v>
      </c>
      <c r="AM35" s="629"/>
      <c r="AN35" s="629"/>
      <c r="AO35" s="687"/>
      <c r="AP35" s="234"/>
      <c r="AQ35" s="691" t="s">
        <v>323</v>
      </c>
      <c r="AR35" s="692"/>
      <c r="AS35" s="692"/>
      <c r="AT35" s="692"/>
      <c r="AU35" s="692"/>
      <c r="AV35" s="692"/>
      <c r="AW35" s="692"/>
      <c r="AX35" s="692"/>
      <c r="AY35" s="693"/>
      <c r="AZ35" s="688">
        <v>405251</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45535</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19088</v>
      </c>
      <c r="CS35" s="624"/>
      <c r="CT35" s="624"/>
      <c r="CU35" s="624"/>
      <c r="CV35" s="624"/>
      <c r="CW35" s="624"/>
      <c r="CX35" s="624"/>
      <c r="CY35" s="625"/>
      <c r="CZ35" s="628">
        <v>0.8</v>
      </c>
      <c r="DA35" s="657"/>
      <c r="DB35" s="657"/>
      <c r="DC35" s="658"/>
      <c r="DD35" s="631">
        <v>18298</v>
      </c>
      <c r="DE35" s="624"/>
      <c r="DF35" s="624"/>
      <c r="DG35" s="624"/>
      <c r="DH35" s="624"/>
      <c r="DI35" s="624"/>
      <c r="DJ35" s="624"/>
      <c r="DK35" s="625"/>
      <c r="DL35" s="631">
        <v>18298</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129</v>
      </c>
      <c r="AA36" s="685"/>
      <c r="AB36" s="685"/>
      <c r="AC36" s="685"/>
      <c r="AD36" s="686" t="s">
        <v>129</v>
      </c>
      <c r="AE36" s="686"/>
      <c r="AF36" s="686"/>
      <c r="AG36" s="686"/>
      <c r="AH36" s="686"/>
      <c r="AI36" s="686"/>
      <c r="AJ36" s="686"/>
      <c r="AK36" s="686"/>
      <c r="AL36" s="628" t="s">
        <v>129</v>
      </c>
      <c r="AM36" s="629"/>
      <c r="AN36" s="629"/>
      <c r="AO36" s="687"/>
      <c r="AQ36" s="660" t="s">
        <v>327</v>
      </c>
      <c r="AR36" s="661"/>
      <c r="AS36" s="661"/>
      <c r="AT36" s="661"/>
      <c r="AU36" s="661"/>
      <c r="AV36" s="661"/>
      <c r="AW36" s="661"/>
      <c r="AX36" s="661"/>
      <c r="AY36" s="662"/>
      <c r="AZ36" s="623">
        <v>91700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40306</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255774</v>
      </c>
      <c r="CS36" s="626"/>
      <c r="CT36" s="626"/>
      <c r="CU36" s="626"/>
      <c r="CV36" s="626"/>
      <c r="CW36" s="626"/>
      <c r="CX36" s="626"/>
      <c r="CY36" s="627"/>
      <c r="CZ36" s="628">
        <v>10.1</v>
      </c>
      <c r="DA36" s="657"/>
      <c r="DB36" s="657"/>
      <c r="DC36" s="658"/>
      <c r="DD36" s="631">
        <v>222247</v>
      </c>
      <c r="DE36" s="626"/>
      <c r="DF36" s="626"/>
      <c r="DG36" s="626"/>
      <c r="DH36" s="626"/>
      <c r="DI36" s="626"/>
      <c r="DJ36" s="626"/>
      <c r="DK36" s="627"/>
      <c r="DL36" s="631">
        <v>183297</v>
      </c>
      <c r="DM36" s="626"/>
      <c r="DN36" s="626"/>
      <c r="DO36" s="626"/>
      <c r="DP36" s="626"/>
      <c r="DQ36" s="626"/>
      <c r="DR36" s="626"/>
      <c r="DS36" s="626"/>
      <c r="DT36" s="626"/>
      <c r="DU36" s="626"/>
      <c r="DV36" s="627"/>
      <c r="DW36" s="628">
        <v>11.2</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63000</v>
      </c>
      <c r="S37" s="626"/>
      <c r="T37" s="626"/>
      <c r="U37" s="626"/>
      <c r="V37" s="626"/>
      <c r="W37" s="626"/>
      <c r="X37" s="626"/>
      <c r="Y37" s="627"/>
      <c r="Z37" s="685">
        <v>2.4</v>
      </c>
      <c r="AA37" s="685"/>
      <c r="AB37" s="685"/>
      <c r="AC37" s="685"/>
      <c r="AD37" s="686" t="s">
        <v>129</v>
      </c>
      <c r="AE37" s="686"/>
      <c r="AF37" s="686"/>
      <c r="AG37" s="686"/>
      <c r="AH37" s="686"/>
      <c r="AI37" s="686"/>
      <c r="AJ37" s="686"/>
      <c r="AK37" s="686"/>
      <c r="AL37" s="628" t="s">
        <v>129</v>
      </c>
      <c r="AM37" s="629"/>
      <c r="AN37" s="629"/>
      <c r="AO37" s="687"/>
      <c r="AQ37" s="660" t="s">
        <v>331</v>
      </c>
      <c r="AR37" s="661"/>
      <c r="AS37" s="661"/>
      <c r="AT37" s="661"/>
      <c r="AU37" s="661"/>
      <c r="AV37" s="661"/>
      <c r="AW37" s="661"/>
      <c r="AX37" s="661"/>
      <c r="AY37" s="662"/>
      <c r="AZ37" s="623">
        <v>60900</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378</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134774</v>
      </c>
      <c r="CS37" s="624"/>
      <c r="CT37" s="624"/>
      <c r="CU37" s="624"/>
      <c r="CV37" s="624"/>
      <c r="CW37" s="624"/>
      <c r="CX37" s="624"/>
      <c r="CY37" s="625"/>
      <c r="CZ37" s="628">
        <v>5.3</v>
      </c>
      <c r="DA37" s="657"/>
      <c r="DB37" s="657"/>
      <c r="DC37" s="658"/>
      <c r="DD37" s="631">
        <v>134774</v>
      </c>
      <c r="DE37" s="624"/>
      <c r="DF37" s="624"/>
      <c r="DG37" s="624"/>
      <c r="DH37" s="624"/>
      <c r="DI37" s="624"/>
      <c r="DJ37" s="624"/>
      <c r="DK37" s="625"/>
      <c r="DL37" s="631">
        <v>122066</v>
      </c>
      <c r="DM37" s="624"/>
      <c r="DN37" s="624"/>
      <c r="DO37" s="624"/>
      <c r="DP37" s="624"/>
      <c r="DQ37" s="624"/>
      <c r="DR37" s="624"/>
      <c r="DS37" s="624"/>
      <c r="DT37" s="624"/>
      <c r="DU37" s="624"/>
      <c r="DV37" s="625"/>
      <c r="DW37" s="628">
        <v>7.5</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2637620</v>
      </c>
      <c r="S38" s="675"/>
      <c r="T38" s="675"/>
      <c r="U38" s="675"/>
      <c r="V38" s="675"/>
      <c r="W38" s="675"/>
      <c r="X38" s="675"/>
      <c r="Y38" s="680"/>
      <c r="Z38" s="681">
        <v>100</v>
      </c>
      <c r="AA38" s="681"/>
      <c r="AB38" s="681"/>
      <c r="AC38" s="681"/>
      <c r="AD38" s="682">
        <v>1568686</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v>49862</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615</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405251</v>
      </c>
      <c r="CS38" s="626"/>
      <c r="CT38" s="626"/>
      <c r="CU38" s="626"/>
      <c r="CV38" s="626"/>
      <c r="CW38" s="626"/>
      <c r="CX38" s="626"/>
      <c r="CY38" s="627"/>
      <c r="CZ38" s="628">
        <v>16</v>
      </c>
      <c r="DA38" s="657"/>
      <c r="DB38" s="657"/>
      <c r="DC38" s="658"/>
      <c r="DD38" s="631">
        <v>293720</v>
      </c>
      <c r="DE38" s="626"/>
      <c r="DF38" s="626"/>
      <c r="DG38" s="626"/>
      <c r="DH38" s="626"/>
      <c r="DI38" s="626"/>
      <c r="DJ38" s="626"/>
      <c r="DK38" s="627"/>
      <c r="DL38" s="631">
        <v>254145</v>
      </c>
      <c r="DM38" s="626"/>
      <c r="DN38" s="626"/>
      <c r="DO38" s="626"/>
      <c r="DP38" s="626"/>
      <c r="DQ38" s="626"/>
      <c r="DR38" s="626"/>
      <c r="DS38" s="626"/>
      <c r="DT38" s="626"/>
      <c r="DU38" s="626"/>
      <c r="DV38" s="627"/>
      <c r="DW38" s="628">
        <v>15.6</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339</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203022</v>
      </c>
      <c r="CS39" s="624"/>
      <c r="CT39" s="624"/>
      <c r="CU39" s="624"/>
      <c r="CV39" s="624"/>
      <c r="CW39" s="624"/>
      <c r="CX39" s="624"/>
      <c r="CY39" s="625"/>
      <c r="CZ39" s="628">
        <v>8</v>
      </c>
      <c r="DA39" s="657"/>
      <c r="DB39" s="657"/>
      <c r="DC39" s="658"/>
      <c r="DD39" s="631">
        <v>202784</v>
      </c>
      <c r="DE39" s="624"/>
      <c r="DF39" s="624"/>
      <c r="DG39" s="624"/>
      <c r="DH39" s="624"/>
      <c r="DI39" s="624"/>
      <c r="DJ39" s="624"/>
      <c r="DK39" s="625"/>
      <c r="DL39" s="631" t="s">
        <v>339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42857</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339</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5347</v>
      </c>
      <c r="CS40" s="626"/>
      <c r="CT40" s="626"/>
      <c r="CU40" s="626"/>
      <c r="CV40" s="626"/>
      <c r="CW40" s="626"/>
      <c r="CX40" s="626"/>
      <c r="CY40" s="627"/>
      <c r="CZ40" s="628">
        <v>0.2</v>
      </c>
      <c r="DA40" s="657"/>
      <c r="DB40" s="657"/>
      <c r="DC40" s="658"/>
      <c r="DD40" s="631">
        <v>5347</v>
      </c>
      <c r="DE40" s="626"/>
      <c r="DF40" s="626"/>
      <c r="DG40" s="626"/>
      <c r="DH40" s="626"/>
      <c r="DI40" s="626"/>
      <c r="DJ40" s="626"/>
      <c r="DK40" s="627"/>
      <c r="DL40" s="631" t="s">
        <v>129</v>
      </c>
      <c r="DM40" s="626"/>
      <c r="DN40" s="626"/>
      <c r="DO40" s="626"/>
      <c r="DP40" s="626"/>
      <c r="DQ40" s="626"/>
      <c r="DR40" s="626"/>
      <c r="DS40" s="626"/>
      <c r="DT40" s="626"/>
      <c r="DU40" s="626"/>
      <c r="DV40" s="627"/>
      <c r="DW40" s="628" t="s">
        <v>129</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159932</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356</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339</v>
      </c>
      <c r="CS41" s="624"/>
      <c r="CT41" s="624"/>
      <c r="CU41" s="624"/>
      <c r="CV41" s="624"/>
      <c r="CW41" s="624"/>
      <c r="CX41" s="624"/>
      <c r="CY41" s="625"/>
      <c r="CZ41" s="628" t="s">
        <v>129</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355477</v>
      </c>
      <c r="CS42" s="626"/>
      <c r="CT42" s="626"/>
      <c r="CU42" s="626"/>
      <c r="CV42" s="626"/>
      <c r="CW42" s="626"/>
      <c r="CX42" s="626"/>
      <c r="CY42" s="627"/>
      <c r="CZ42" s="628">
        <v>14</v>
      </c>
      <c r="DA42" s="629"/>
      <c r="DB42" s="629"/>
      <c r="DC42" s="630"/>
      <c r="DD42" s="631">
        <v>85915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7857</v>
      </c>
      <c r="CS43" s="624"/>
      <c r="CT43" s="624"/>
      <c r="CU43" s="624"/>
      <c r="CV43" s="624"/>
      <c r="CW43" s="624"/>
      <c r="CX43" s="624"/>
      <c r="CY43" s="625"/>
      <c r="CZ43" s="628">
        <v>0.3</v>
      </c>
      <c r="DA43" s="657"/>
      <c r="DB43" s="657"/>
      <c r="DC43" s="658"/>
      <c r="DD43" s="631">
        <v>7857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352254</v>
      </c>
      <c r="CS44" s="626"/>
      <c r="CT44" s="626"/>
      <c r="CU44" s="626"/>
      <c r="CV44" s="626"/>
      <c r="CW44" s="626"/>
      <c r="CX44" s="626"/>
      <c r="CY44" s="627"/>
      <c r="CZ44" s="628">
        <v>13.9</v>
      </c>
      <c r="DA44" s="629"/>
      <c r="DB44" s="629"/>
      <c r="DC44" s="630"/>
      <c r="DD44" s="631">
        <v>85773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77107</v>
      </c>
      <c r="CS45" s="624"/>
      <c r="CT45" s="624"/>
      <c r="CU45" s="624"/>
      <c r="CV45" s="624"/>
      <c r="CW45" s="624"/>
      <c r="CX45" s="624"/>
      <c r="CY45" s="625"/>
      <c r="CZ45" s="628">
        <v>3</v>
      </c>
      <c r="DA45" s="657"/>
      <c r="DB45" s="657"/>
      <c r="DC45" s="658"/>
      <c r="DD45" s="631">
        <v>8710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269060</v>
      </c>
      <c r="CS46" s="626"/>
      <c r="CT46" s="626"/>
      <c r="CU46" s="626"/>
      <c r="CV46" s="626"/>
      <c r="CW46" s="626"/>
      <c r="CX46" s="626"/>
      <c r="CY46" s="627"/>
      <c r="CZ46" s="628">
        <v>10.6</v>
      </c>
      <c r="DA46" s="629"/>
      <c r="DB46" s="629"/>
      <c r="DC46" s="630"/>
      <c r="DD46" s="631">
        <v>74524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3223</v>
      </c>
      <c r="CS47" s="624"/>
      <c r="CT47" s="624"/>
      <c r="CU47" s="624"/>
      <c r="CV47" s="624"/>
      <c r="CW47" s="624"/>
      <c r="CX47" s="624"/>
      <c r="CY47" s="625"/>
      <c r="CZ47" s="628">
        <v>0.1</v>
      </c>
      <c r="DA47" s="657"/>
      <c r="DB47" s="657"/>
      <c r="DC47" s="658"/>
      <c r="DD47" s="631">
        <v>142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129</v>
      </c>
      <c r="CS48" s="626"/>
      <c r="CT48" s="626"/>
      <c r="CU48" s="626"/>
      <c r="CV48" s="626"/>
      <c r="CW48" s="626"/>
      <c r="CX48" s="626"/>
      <c r="CY48" s="627"/>
      <c r="CZ48" s="628" t="s">
        <v>129</v>
      </c>
      <c r="DA48" s="629"/>
      <c r="DB48" s="629"/>
      <c r="DC48" s="630"/>
      <c r="DD48" s="631" t="s">
        <v>339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2534377</v>
      </c>
      <c r="CS49" s="639"/>
      <c r="CT49" s="639"/>
      <c r="CU49" s="639"/>
      <c r="CV49" s="639"/>
      <c r="CW49" s="639"/>
      <c r="CX49" s="639"/>
      <c r="CY49" s="640"/>
      <c r="CZ49" s="641">
        <v>100</v>
      </c>
      <c r="DA49" s="642"/>
      <c r="DB49" s="642"/>
      <c r="DC49" s="643"/>
      <c r="DD49" s="644">
        <v>1872413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q/3/MeM2JU3bMiiZPV4qUmgaVQGL66QL7Ojb9WtWJ5uxJtL4uE1CCPZW1u3s74NQPX0VqywwkmD1qjlDFA6Epg==" saltValue="nO+ZgCM4fIQSXPLzZYEII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63" sqref="B63:P6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361</v>
      </c>
      <c r="DK2" s="1162"/>
      <c r="DL2" s="1162"/>
      <c r="DM2" s="1162"/>
      <c r="DN2" s="1162"/>
      <c r="DO2" s="1163"/>
      <c r="DP2" s="249"/>
      <c r="DQ2" s="1161" t="s">
        <v>362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4"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9" t="s">
        <v>379</v>
      </c>
      <c r="DH5" s="1150"/>
      <c r="DI5" s="1150"/>
      <c r="DJ5" s="1150"/>
      <c r="DK5" s="1151"/>
      <c r="DL5" s="1149" t="s">
        <v>380</v>
      </c>
      <c r="DM5" s="1150"/>
      <c r="DN5" s="1150"/>
      <c r="DO5" s="1150"/>
      <c r="DP5" s="1151"/>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5">
        <v>2638</v>
      </c>
      <c r="R7" s="1156"/>
      <c r="S7" s="1156"/>
      <c r="T7" s="1156"/>
      <c r="U7" s="1156"/>
      <c r="V7" s="1156">
        <v>2534</v>
      </c>
      <c r="W7" s="1156"/>
      <c r="X7" s="1156"/>
      <c r="Y7" s="1156"/>
      <c r="Z7" s="1156"/>
      <c r="AA7" s="1156">
        <v>104</v>
      </c>
      <c r="AB7" s="1156"/>
      <c r="AC7" s="1156"/>
      <c r="AD7" s="1156"/>
      <c r="AE7" s="1157"/>
      <c r="AF7" s="1158">
        <v>80</v>
      </c>
      <c r="AG7" s="1159"/>
      <c r="AH7" s="1159"/>
      <c r="AI7" s="1159"/>
      <c r="AJ7" s="1160"/>
      <c r="AK7" s="1142">
        <v>200</v>
      </c>
      <c r="AL7" s="1143"/>
      <c r="AM7" s="1143"/>
      <c r="AN7" s="1143"/>
      <c r="AO7" s="1143"/>
      <c r="AP7" s="1143">
        <v>2513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v>2</v>
      </c>
      <c r="CI7" s="1140"/>
      <c r="CJ7" s="1140"/>
      <c r="CK7" s="1140"/>
      <c r="CL7" s="1141"/>
      <c r="CM7" s="1139">
        <v>45</v>
      </c>
      <c r="CN7" s="1140"/>
      <c r="CO7" s="1140"/>
      <c r="CP7" s="1140"/>
      <c r="CQ7" s="1141"/>
      <c r="CR7" s="1139">
        <v>34</v>
      </c>
      <c r="CS7" s="1140"/>
      <c r="CT7" s="1140"/>
      <c r="CU7" s="1140"/>
      <c r="CV7" s="1141"/>
      <c r="CW7" s="1139" t="s">
        <v>589</v>
      </c>
      <c r="CX7" s="1140"/>
      <c r="CY7" s="1140"/>
      <c r="CZ7" s="1140"/>
      <c r="DA7" s="1141"/>
      <c r="DB7" s="1139" t="s">
        <v>589</v>
      </c>
      <c r="DC7" s="1140"/>
      <c r="DD7" s="1140"/>
      <c r="DE7" s="1140"/>
      <c r="DF7" s="1141"/>
      <c r="DG7" s="1139" t="s">
        <v>589</v>
      </c>
      <c r="DH7" s="1140"/>
      <c r="DI7" s="1140"/>
      <c r="DJ7" s="1140"/>
      <c r="DK7" s="1141"/>
      <c r="DL7" s="1139" t="s">
        <v>589</v>
      </c>
      <c r="DM7" s="1140"/>
      <c r="DN7" s="1140"/>
      <c r="DO7" s="1140"/>
      <c r="DP7" s="1141"/>
      <c r="DQ7" s="1139" t="s">
        <v>589</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588</v>
      </c>
      <c r="BT8" s="1066"/>
      <c r="BU8" s="1066"/>
      <c r="BV8" s="1066"/>
      <c r="BW8" s="1066"/>
      <c r="BX8" s="1066"/>
      <c r="BY8" s="1066"/>
      <c r="BZ8" s="1066"/>
      <c r="CA8" s="1066"/>
      <c r="CB8" s="1066"/>
      <c r="CC8" s="1066"/>
      <c r="CD8" s="1066"/>
      <c r="CE8" s="1066"/>
      <c r="CF8" s="1066"/>
      <c r="CG8" s="1067"/>
      <c r="CH8" s="1040">
        <v>1</v>
      </c>
      <c r="CI8" s="1041"/>
      <c r="CJ8" s="1041"/>
      <c r="CK8" s="1041"/>
      <c r="CL8" s="1042"/>
      <c r="CM8" s="1040">
        <v>16</v>
      </c>
      <c r="CN8" s="1041"/>
      <c r="CO8" s="1041"/>
      <c r="CP8" s="1041"/>
      <c r="CQ8" s="1042"/>
      <c r="CR8" s="1040">
        <v>5</v>
      </c>
      <c r="CS8" s="1041"/>
      <c r="CT8" s="1041"/>
      <c r="CU8" s="1041"/>
      <c r="CV8" s="1042"/>
      <c r="CW8" s="1040" t="s">
        <v>589</v>
      </c>
      <c r="CX8" s="1041"/>
      <c r="CY8" s="1041"/>
      <c r="CZ8" s="1041"/>
      <c r="DA8" s="1042"/>
      <c r="DB8" s="1040" t="s">
        <v>589</v>
      </c>
      <c r="DC8" s="1041"/>
      <c r="DD8" s="1041"/>
      <c r="DE8" s="1041"/>
      <c r="DF8" s="1042"/>
      <c r="DG8" s="1040" t="s">
        <v>589</v>
      </c>
      <c r="DH8" s="1041"/>
      <c r="DI8" s="1041"/>
      <c r="DJ8" s="1041"/>
      <c r="DK8" s="1042"/>
      <c r="DL8" s="1040" t="s">
        <v>589</v>
      </c>
      <c r="DM8" s="1041"/>
      <c r="DN8" s="1041"/>
      <c r="DO8" s="1041"/>
      <c r="DP8" s="1042"/>
      <c r="DQ8" s="1040" t="s">
        <v>589</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383</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19">
        <v>2638</v>
      </c>
      <c r="R23" s="1120"/>
      <c r="S23" s="1120"/>
      <c r="T23" s="1120"/>
      <c r="U23" s="1120"/>
      <c r="V23" s="1120">
        <v>2534</v>
      </c>
      <c r="W23" s="1120"/>
      <c r="X23" s="1120"/>
      <c r="Y23" s="1120"/>
      <c r="Z23" s="1120"/>
      <c r="AA23" s="1120">
        <v>104</v>
      </c>
      <c r="AB23" s="1120"/>
      <c r="AC23" s="1120"/>
      <c r="AD23" s="1120"/>
      <c r="AE23" s="1121"/>
      <c r="AF23" s="1122">
        <v>80</v>
      </c>
      <c r="AG23" s="1120"/>
      <c r="AH23" s="1120"/>
      <c r="AI23" s="1120"/>
      <c r="AJ23" s="1123"/>
      <c r="AK23" s="1124"/>
      <c r="AL23" s="1125"/>
      <c r="AM23" s="1125"/>
      <c r="AN23" s="1125"/>
      <c r="AO23" s="1125"/>
      <c r="AP23" s="1120">
        <v>2513</v>
      </c>
      <c r="AQ23" s="1120"/>
      <c r="AR23" s="1120"/>
      <c r="AS23" s="1120"/>
      <c r="AT23" s="1120"/>
      <c r="AU23" s="1126"/>
      <c r="AV23" s="1126"/>
      <c r="AW23" s="1126"/>
      <c r="AX23" s="1126"/>
      <c r="AY23" s="1127"/>
      <c r="AZ23" s="1116" t="s">
        <v>386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378</v>
      </c>
      <c r="R28" s="1105"/>
      <c r="S28" s="1105"/>
      <c r="T28" s="1105"/>
      <c r="U28" s="1105"/>
      <c r="V28" s="1105">
        <v>332</v>
      </c>
      <c r="W28" s="1105"/>
      <c r="X28" s="1105"/>
      <c r="Y28" s="1105"/>
      <c r="Z28" s="1105"/>
      <c r="AA28" s="1105">
        <v>46</v>
      </c>
      <c r="AB28" s="1105"/>
      <c r="AC28" s="1105"/>
      <c r="AD28" s="1105"/>
      <c r="AE28" s="1106"/>
      <c r="AF28" s="1107">
        <v>46</v>
      </c>
      <c r="AG28" s="1105"/>
      <c r="AH28" s="1105"/>
      <c r="AI28" s="1105"/>
      <c r="AJ28" s="1108"/>
      <c r="AK28" s="1109">
        <v>43</v>
      </c>
      <c r="AL28" s="1097"/>
      <c r="AM28" s="1097"/>
      <c r="AN28" s="1097"/>
      <c r="AO28" s="1097"/>
      <c r="AP28" s="1097" t="s">
        <v>586</v>
      </c>
      <c r="AQ28" s="1097"/>
      <c r="AR28" s="1097"/>
      <c r="AS28" s="1097"/>
      <c r="AT28" s="1097"/>
      <c r="AU28" s="1097" t="s">
        <v>586</v>
      </c>
      <c r="AV28" s="1097"/>
      <c r="AW28" s="1097"/>
      <c r="AX28" s="1097"/>
      <c r="AY28" s="1097"/>
      <c r="AZ28" s="1098" t="s">
        <v>586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398</v>
      </c>
      <c r="C29" s="1083"/>
      <c r="D29" s="1083"/>
      <c r="E29" s="1083"/>
      <c r="F29" s="1083"/>
      <c r="G29" s="1083"/>
      <c r="H29" s="1083"/>
      <c r="I29" s="1083"/>
      <c r="J29" s="1083"/>
      <c r="K29" s="1083"/>
      <c r="L29" s="1083"/>
      <c r="M29" s="1083"/>
      <c r="N29" s="1083"/>
      <c r="O29" s="1083"/>
      <c r="P29" s="1084"/>
      <c r="Q29" s="1094">
        <v>510</v>
      </c>
      <c r="R29" s="1095"/>
      <c r="S29" s="1095"/>
      <c r="T29" s="1095"/>
      <c r="U29" s="1095"/>
      <c r="V29" s="1095">
        <v>450</v>
      </c>
      <c r="W29" s="1095"/>
      <c r="X29" s="1095"/>
      <c r="Y29" s="1095"/>
      <c r="Z29" s="1095"/>
      <c r="AA29" s="1095">
        <v>60</v>
      </c>
      <c r="AB29" s="1095"/>
      <c r="AC29" s="1095"/>
      <c r="AD29" s="1095"/>
      <c r="AE29" s="1096"/>
      <c r="AF29" s="1088">
        <v>60</v>
      </c>
      <c r="AG29" s="1089"/>
      <c r="AH29" s="1089"/>
      <c r="AI29" s="1089"/>
      <c r="AJ29" s="1090"/>
      <c r="AK29" s="1031">
        <v>92</v>
      </c>
      <c r="AL29" s="1022"/>
      <c r="AM29" s="1022"/>
      <c r="AN29" s="1022"/>
      <c r="AO29" s="1022"/>
      <c r="AP29" s="1022" t="s">
        <v>586</v>
      </c>
      <c r="AQ29" s="1022"/>
      <c r="AR29" s="1022"/>
      <c r="AS29" s="1022"/>
      <c r="AT29" s="1022"/>
      <c r="AU29" s="1022" t="s">
        <v>586</v>
      </c>
      <c r="AV29" s="1022"/>
      <c r="AW29" s="1022"/>
      <c r="AX29" s="1022"/>
      <c r="AY29" s="1022"/>
      <c r="AZ29" s="1093" t="s">
        <v>586</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399</v>
      </c>
      <c r="C30" s="1083"/>
      <c r="D30" s="1083"/>
      <c r="E30" s="1083"/>
      <c r="F30" s="1083"/>
      <c r="G30" s="1083"/>
      <c r="H30" s="1083"/>
      <c r="I30" s="1083"/>
      <c r="J30" s="1083"/>
      <c r="K30" s="1083"/>
      <c r="L30" s="1083"/>
      <c r="M30" s="1083"/>
      <c r="N30" s="1083"/>
      <c r="O30" s="1083"/>
      <c r="P30" s="1084"/>
      <c r="Q30" s="1094">
        <v>47</v>
      </c>
      <c r="R30" s="1095"/>
      <c r="S30" s="1095"/>
      <c r="T30" s="1095"/>
      <c r="U30" s="1095"/>
      <c r="V30" s="1095">
        <v>47</v>
      </c>
      <c r="W30" s="1095"/>
      <c r="X30" s="1095"/>
      <c r="Y30" s="1095"/>
      <c r="Z30" s="1095"/>
      <c r="AA30" s="1095">
        <v>0</v>
      </c>
      <c r="AB30" s="1095"/>
      <c r="AC30" s="1095"/>
      <c r="AD30" s="1095"/>
      <c r="AE30" s="1096"/>
      <c r="AF30" s="1088">
        <v>0</v>
      </c>
      <c r="AG30" s="1089"/>
      <c r="AH30" s="1089"/>
      <c r="AI30" s="1089"/>
      <c r="AJ30" s="1090"/>
      <c r="AK30" s="1031">
        <v>17</v>
      </c>
      <c r="AL30" s="1022"/>
      <c r="AM30" s="1022"/>
      <c r="AN30" s="1022"/>
      <c r="AO30" s="1022"/>
      <c r="AP30" s="1022" t="s">
        <v>586</v>
      </c>
      <c r="AQ30" s="1022"/>
      <c r="AR30" s="1022"/>
      <c r="AS30" s="1022"/>
      <c r="AT30" s="1022"/>
      <c r="AU30" s="1022" t="s">
        <v>586</v>
      </c>
      <c r="AV30" s="1022"/>
      <c r="AW30" s="1022"/>
      <c r="AX30" s="1022"/>
      <c r="AY30" s="1022"/>
      <c r="AZ30" s="1093" t="s">
        <v>586</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400</v>
      </c>
      <c r="C31" s="1083"/>
      <c r="D31" s="1083"/>
      <c r="E31" s="1083"/>
      <c r="F31" s="1083"/>
      <c r="G31" s="1083"/>
      <c r="H31" s="1083"/>
      <c r="I31" s="1083"/>
      <c r="J31" s="1083"/>
      <c r="K31" s="1083"/>
      <c r="L31" s="1083"/>
      <c r="M31" s="1083"/>
      <c r="N31" s="1083"/>
      <c r="O31" s="1083"/>
      <c r="P31" s="1084"/>
      <c r="Q31" s="1094">
        <v>163</v>
      </c>
      <c r="R31" s="1095"/>
      <c r="S31" s="1095"/>
      <c r="T31" s="1095"/>
      <c r="U31" s="1095"/>
      <c r="V31" s="1095">
        <v>158</v>
      </c>
      <c r="W31" s="1095"/>
      <c r="X31" s="1095"/>
      <c r="Y31" s="1095"/>
      <c r="Z31" s="1095"/>
      <c r="AA31" s="1095">
        <v>5</v>
      </c>
      <c r="AB31" s="1095"/>
      <c r="AC31" s="1095"/>
      <c r="AD31" s="1095"/>
      <c r="AE31" s="1096"/>
      <c r="AF31" s="1088">
        <v>5</v>
      </c>
      <c r="AG31" s="1089"/>
      <c r="AH31" s="1089"/>
      <c r="AI31" s="1089"/>
      <c r="AJ31" s="1090"/>
      <c r="AK31" s="1031">
        <v>61</v>
      </c>
      <c r="AL31" s="1022"/>
      <c r="AM31" s="1022"/>
      <c r="AN31" s="1022"/>
      <c r="AO31" s="1022"/>
      <c r="AP31" s="1022">
        <v>817</v>
      </c>
      <c r="AQ31" s="1022"/>
      <c r="AR31" s="1022"/>
      <c r="AS31" s="1022"/>
      <c r="AT31" s="1022"/>
      <c r="AU31" s="1022">
        <v>566</v>
      </c>
      <c r="AV31" s="1022"/>
      <c r="AW31" s="1022"/>
      <c r="AX31" s="1022"/>
      <c r="AY31" s="1022"/>
      <c r="AZ31" s="1093" t="s">
        <v>586</v>
      </c>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402</v>
      </c>
      <c r="C32" s="1083"/>
      <c r="D32" s="1083"/>
      <c r="E32" s="1083"/>
      <c r="F32" s="1083"/>
      <c r="G32" s="1083"/>
      <c r="H32" s="1083"/>
      <c r="I32" s="1083"/>
      <c r="J32" s="1083"/>
      <c r="K32" s="1083"/>
      <c r="L32" s="1083"/>
      <c r="M32" s="1083"/>
      <c r="N32" s="1083"/>
      <c r="O32" s="1083"/>
      <c r="P32" s="1084"/>
      <c r="Q32" s="1094">
        <v>144</v>
      </c>
      <c r="R32" s="1095"/>
      <c r="S32" s="1095"/>
      <c r="T32" s="1095"/>
      <c r="U32" s="1095"/>
      <c r="V32" s="1095">
        <v>139</v>
      </c>
      <c r="W32" s="1095"/>
      <c r="X32" s="1095"/>
      <c r="Y32" s="1095"/>
      <c r="Z32" s="1095"/>
      <c r="AA32" s="1095">
        <v>5</v>
      </c>
      <c r="AB32" s="1095"/>
      <c r="AC32" s="1095"/>
      <c r="AD32" s="1095"/>
      <c r="AE32" s="1096"/>
      <c r="AF32" s="1088">
        <v>5</v>
      </c>
      <c r="AG32" s="1089"/>
      <c r="AH32" s="1089"/>
      <c r="AI32" s="1089"/>
      <c r="AJ32" s="1090"/>
      <c r="AK32" s="1031">
        <v>92</v>
      </c>
      <c r="AL32" s="1022"/>
      <c r="AM32" s="1022"/>
      <c r="AN32" s="1022"/>
      <c r="AO32" s="1022"/>
      <c r="AP32" s="1022">
        <v>967</v>
      </c>
      <c r="AQ32" s="1022"/>
      <c r="AR32" s="1022"/>
      <c r="AS32" s="1022"/>
      <c r="AT32" s="1022"/>
      <c r="AU32" s="1022">
        <v>851</v>
      </c>
      <c r="AV32" s="1022"/>
      <c r="AW32" s="1022"/>
      <c r="AX32" s="1022"/>
      <c r="AY32" s="1022"/>
      <c r="AZ32" s="1093" t="s">
        <v>586</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403</v>
      </c>
      <c r="C33" s="1083"/>
      <c r="D33" s="1083"/>
      <c r="E33" s="1083"/>
      <c r="F33" s="1083"/>
      <c r="G33" s="1083"/>
      <c r="H33" s="1083"/>
      <c r="I33" s="1083"/>
      <c r="J33" s="1083"/>
      <c r="K33" s="1083"/>
      <c r="L33" s="1083"/>
      <c r="M33" s="1083"/>
      <c r="N33" s="1083"/>
      <c r="O33" s="1083"/>
      <c r="P33" s="1084"/>
      <c r="Q33" s="1094">
        <v>50</v>
      </c>
      <c r="R33" s="1095"/>
      <c r="S33" s="1095"/>
      <c r="T33" s="1095"/>
      <c r="U33" s="1095"/>
      <c r="V33" s="1095">
        <v>50</v>
      </c>
      <c r="W33" s="1095"/>
      <c r="X33" s="1095"/>
      <c r="Y33" s="1095"/>
      <c r="Z33" s="1095"/>
      <c r="AA33" s="1095">
        <v>0</v>
      </c>
      <c r="AB33" s="1095"/>
      <c r="AC33" s="1095"/>
      <c r="AD33" s="1095"/>
      <c r="AE33" s="1096"/>
      <c r="AF33" s="1088" t="s">
        <v>129</v>
      </c>
      <c r="AG33" s="1089"/>
      <c r="AH33" s="1089"/>
      <c r="AI33" s="1089"/>
      <c r="AJ33" s="1090"/>
      <c r="AK33" s="1031">
        <v>50</v>
      </c>
      <c r="AL33" s="1022"/>
      <c r="AM33" s="1022"/>
      <c r="AN33" s="1022"/>
      <c r="AO33" s="1022"/>
      <c r="AP33" s="1022">
        <v>8</v>
      </c>
      <c r="AQ33" s="1022"/>
      <c r="AR33" s="1022"/>
      <c r="AS33" s="1022"/>
      <c r="AT33" s="1022"/>
      <c r="AU33" s="1022">
        <v>8</v>
      </c>
      <c r="AV33" s="1022"/>
      <c r="AW33" s="1022"/>
      <c r="AX33" s="1022"/>
      <c r="AY33" s="1022"/>
      <c r="AZ33" s="1093" t="s">
        <v>586</v>
      </c>
      <c r="BA33" s="1093"/>
      <c r="BB33" s="1093"/>
      <c r="BC33" s="1093"/>
      <c r="BD33" s="1093"/>
      <c r="BE33" s="1077" t="s">
        <v>401</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404</v>
      </c>
      <c r="C34" s="1083"/>
      <c r="D34" s="1083"/>
      <c r="E34" s="1083"/>
      <c r="F34" s="1083"/>
      <c r="G34" s="1083"/>
      <c r="H34" s="1083"/>
      <c r="I34" s="1083"/>
      <c r="J34" s="1083"/>
      <c r="K34" s="1083"/>
      <c r="L34" s="1083"/>
      <c r="M34" s="1083"/>
      <c r="N34" s="1083"/>
      <c r="O34" s="1083"/>
      <c r="P34" s="1084"/>
      <c r="Q34" s="1094">
        <v>561</v>
      </c>
      <c r="R34" s="1095"/>
      <c r="S34" s="1095"/>
      <c r="T34" s="1095"/>
      <c r="U34" s="1095"/>
      <c r="V34" s="1095">
        <v>41</v>
      </c>
      <c r="W34" s="1095"/>
      <c r="X34" s="1095"/>
      <c r="Y34" s="1095"/>
      <c r="Z34" s="1095"/>
      <c r="AA34" s="1095">
        <v>520</v>
      </c>
      <c r="AB34" s="1095"/>
      <c r="AC34" s="1095"/>
      <c r="AD34" s="1095"/>
      <c r="AE34" s="1096"/>
      <c r="AF34" s="1088">
        <v>1816</v>
      </c>
      <c r="AG34" s="1089"/>
      <c r="AH34" s="1089"/>
      <c r="AI34" s="1089"/>
      <c r="AJ34" s="1090"/>
      <c r="AK34" s="1031" t="s">
        <v>586</v>
      </c>
      <c r="AL34" s="1022"/>
      <c r="AM34" s="1022"/>
      <c r="AN34" s="1022"/>
      <c r="AO34" s="1022"/>
      <c r="AP34" s="1022" t="s">
        <v>586</v>
      </c>
      <c r="AQ34" s="1022"/>
      <c r="AR34" s="1022"/>
      <c r="AS34" s="1022"/>
      <c r="AT34" s="1022"/>
      <c r="AU34" s="1022" t="s">
        <v>586</v>
      </c>
      <c r="AV34" s="1022"/>
      <c r="AW34" s="1022"/>
      <c r="AX34" s="1022"/>
      <c r="AY34" s="1022"/>
      <c r="AZ34" s="1093" t="s">
        <v>586</v>
      </c>
      <c r="BA34" s="1093"/>
      <c r="BB34" s="1093"/>
      <c r="BC34" s="1093"/>
      <c r="BD34" s="1093"/>
      <c r="BE34" s="1077" t="s">
        <v>401</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405</v>
      </c>
      <c r="C35" s="1083"/>
      <c r="D35" s="1083"/>
      <c r="E35" s="1083"/>
      <c r="F35" s="1083"/>
      <c r="G35" s="1083"/>
      <c r="H35" s="1083"/>
      <c r="I35" s="1083"/>
      <c r="J35" s="1083"/>
      <c r="K35" s="1083"/>
      <c r="L35" s="1083"/>
      <c r="M35" s="1083"/>
      <c r="N35" s="1083"/>
      <c r="O35" s="1083"/>
      <c r="P35" s="1084"/>
      <c r="Q35" s="1094">
        <v>9148</v>
      </c>
      <c r="R35" s="1095"/>
      <c r="S35" s="1095"/>
      <c r="T35" s="1095"/>
      <c r="U35" s="1095"/>
      <c r="V35" s="1095">
        <v>0</v>
      </c>
      <c r="W35" s="1095"/>
      <c r="X35" s="1095"/>
      <c r="Y35" s="1095"/>
      <c r="Z35" s="1095"/>
      <c r="AA35" s="1095">
        <v>9148</v>
      </c>
      <c r="AB35" s="1095"/>
      <c r="AC35" s="1095"/>
      <c r="AD35" s="1095"/>
      <c r="AE35" s="1096"/>
      <c r="AF35" s="1088">
        <v>12</v>
      </c>
      <c r="AG35" s="1089"/>
      <c r="AH35" s="1089"/>
      <c r="AI35" s="1089"/>
      <c r="AJ35" s="1090"/>
      <c r="AK35" s="1031" t="s">
        <v>586</v>
      </c>
      <c r="AL35" s="1022"/>
      <c r="AM35" s="1022"/>
      <c r="AN35" s="1022"/>
      <c r="AO35" s="1022"/>
      <c r="AP35" s="1022" t="s">
        <v>586</v>
      </c>
      <c r="AQ35" s="1022"/>
      <c r="AR35" s="1022"/>
      <c r="AS35" s="1022"/>
      <c r="AT35" s="1022"/>
      <c r="AU35" s="1022" t="s">
        <v>586</v>
      </c>
      <c r="AV35" s="1022"/>
      <c r="AW35" s="1022"/>
      <c r="AX35" s="1022"/>
      <c r="AY35" s="1022"/>
      <c r="AZ35" s="1093" t="s">
        <v>586</v>
      </c>
      <c r="BA35" s="1093"/>
      <c r="BB35" s="1093"/>
      <c r="BC35" s="1093"/>
      <c r="BD35" s="1093"/>
      <c r="BE35" s="1077" t="s">
        <v>401</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406</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384</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1944</v>
      </c>
      <c r="AG63" s="1010"/>
      <c r="AH63" s="1010"/>
      <c r="AI63" s="1010"/>
      <c r="AJ63" s="1075"/>
      <c r="AK63" s="1076"/>
      <c r="AL63" s="1014"/>
      <c r="AM63" s="1014"/>
      <c r="AN63" s="1014"/>
      <c r="AO63" s="1014"/>
      <c r="AP63" s="1010">
        <v>1792</v>
      </c>
      <c r="AQ63" s="1010"/>
      <c r="AR63" s="1010"/>
      <c r="AS63" s="1010"/>
      <c r="AT63" s="1010"/>
      <c r="AU63" s="1010">
        <v>1425</v>
      </c>
      <c r="AV63" s="1010"/>
      <c r="AW63" s="1010"/>
      <c r="AX63" s="1010"/>
      <c r="AY63" s="1010"/>
      <c r="AZ63" s="1070"/>
      <c r="BA63" s="1070"/>
      <c r="BB63" s="1070"/>
      <c r="BC63" s="1070"/>
      <c r="BD63" s="1070"/>
      <c r="BE63" s="1011"/>
      <c r="BF63" s="1011"/>
      <c r="BG63" s="1011"/>
      <c r="BH63" s="1011"/>
      <c r="BI63" s="1012"/>
      <c r="BJ63" s="1071" t="s">
        <v>408</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415</v>
      </c>
      <c r="AL66" s="1047"/>
      <c r="AM66" s="1047"/>
      <c r="AN66" s="1047"/>
      <c r="AO66" s="1048"/>
      <c r="AP66" s="1052" t="s">
        <v>416</v>
      </c>
      <c r="AQ66" s="1053"/>
      <c r="AR66" s="1053"/>
      <c r="AS66" s="1053"/>
      <c r="AT66" s="1054"/>
      <c r="AU66" s="1052" t="s">
        <v>417</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c r="C68" s="1037"/>
      <c r="D68" s="1037"/>
      <c r="E68" s="1037"/>
      <c r="F68" s="1037"/>
      <c r="G68" s="1037"/>
      <c r="H68" s="1037"/>
      <c r="I68" s="1037"/>
      <c r="J68" s="1037"/>
      <c r="K68" s="1037"/>
      <c r="L68" s="1037"/>
      <c r="M68" s="1037"/>
      <c r="N68" s="1037"/>
      <c r="O68" s="1037"/>
      <c r="P68" s="1038"/>
      <c r="Q68" s="1039"/>
      <c r="R68" s="1033"/>
      <c r="S68" s="1033"/>
      <c r="T68" s="1033"/>
      <c r="U68" s="1033"/>
      <c r="V68" s="1033"/>
      <c r="W68" s="1033"/>
      <c r="X68" s="1033"/>
      <c r="Y68" s="1033"/>
      <c r="Z68" s="1033"/>
      <c r="AA68" s="1033"/>
      <c r="AB68" s="1033"/>
      <c r="AC68" s="1033"/>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c r="C69" s="1026"/>
      <c r="D69" s="1026"/>
      <c r="E69" s="1026"/>
      <c r="F69" s="1026"/>
      <c r="G69" s="1026"/>
      <c r="H69" s="1026"/>
      <c r="I69" s="1026"/>
      <c r="J69" s="1026"/>
      <c r="K69" s="1026"/>
      <c r="L69" s="1026"/>
      <c r="M69" s="1026"/>
      <c r="N69" s="1026"/>
      <c r="O69" s="1026"/>
      <c r="P69" s="1027"/>
      <c r="Q69" s="1028"/>
      <c r="R69" s="1022"/>
      <c r="S69" s="1022"/>
      <c r="T69" s="1022"/>
      <c r="U69" s="1022"/>
      <c r="V69" s="1022"/>
      <c r="W69" s="1022"/>
      <c r="X69" s="1022"/>
      <c r="Y69" s="1022"/>
      <c r="Z69" s="1022"/>
      <c r="AA69" s="1022"/>
      <c r="AB69" s="1022"/>
      <c r="AC69" s="1022"/>
      <c r="AD69" s="1022"/>
      <c r="AE69" s="1022"/>
      <c r="AF69" s="1022"/>
      <c r="AG69" s="1022"/>
      <c r="AH69" s="1022"/>
      <c r="AI69" s="1022"/>
      <c r="AJ69" s="1022"/>
      <c r="AK69" s="1022"/>
      <c r="AL69" s="1022"/>
      <c r="AM69" s="1022"/>
      <c r="AN69" s="1022"/>
      <c r="AO69" s="1022"/>
      <c r="AP69" s="1022"/>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c r="C70" s="1026"/>
      <c r="D70" s="1026"/>
      <c r="E70" s="1026"/>
      <c r="F70" s="1026"/>
      <c r="G70" s="1026"/>
      <c r="H70" s="1026"/>
      <c r="I70" s="1026"/>
      <c r="J70" s="1026"/>
      <c r="K70" s="1026"/>
      <c r="L70" s="1026"/>
      <c r="M70" s="1026"/>
      <c r="N70" s="1026"/>
      <c r="O70" s="1026"/>
      <c r="P70" s="1027"/>
      <c r="Q70" s="1028"/>
      <c r="R70" s="1022"/>
      <c r="S70" s="1022"/>
      <c r="T70" s="1022"/>
      <c r="U70" s="1022"/>
      <c r="V70" s="1022"/>
      <c r="W70" s="1022"/>
      <c r="X70" s="1022"/>
      <c r="Y70" s="1022"/>
      <c r="Z70" s="1022"/>
      <c r="AA70" s="1022"/>
      <c r="AB70" s="1022"/>
      <c r="AC70" s="1022"/>
      <c r="AD70" s="1022"/>
      <c r="AE70" s="1022"/>
      <c r="AF70" s="1022"/>
      <c r="AG70" s="1022"/>
      <c r="AH70" s="1022"/>
      <c r="AI70" s="1022"/>
      <c r="AJ70" s="1022"/>
      <c r="AK70" s="1022"/>
      <c r="AL70" s="1022"/>
      <c r="AM70" s="1022"/>
      <c r="AN70" s="1022"/>
      <c r="AO70" s="1022"/>
      <c r="AP70" s="1022"/>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39</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227771</v>
      </c>
      <c r="AB110" s="938"/>
      <c r="AC110" s="938"/>
      <c r="AD110" s="938"/>
      <c r="AE110" s="939"/>
      <c r="AF110" s="940">
        <v>209042</v>
      </c>
      <c r="AG110" s="938"/>
      <c r="AH110" s="938"/>
      <c r="AI110" s="938"/>
      <c r="AJ110" s="939"/>
      <c r="AK110" s="940">
        <v>217044</v>
      </c>
      <c r="AL110" s="938"/>
      <c r="AM110" s="938"/>
      <c r="AN110" s="938"/>
      <c r="AO110" s="939"/>
      <c r="AP110" s="941">
        <v>16.100000000000001</v>
      </c>
      <c r="AQ110" s="942"/>
      <c r="AR110" s="942"/>
      <c r="AS110" s="942"/>
      <c r="AT110" s="943"/>
      <c r="AU110" s="977" t="s">
        <v>72</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2424900</v>
      </c>
      <c r="BR110" s="885"/>
      <c r="BS110" s="885"/>
      <c r="BT110" s="885"/>
      <c r="BU110" s="885"/>
      <c r="BV110" s="885">
        <v>2501114</v>
      </c>
      <c r="BW110" s="885"/>
      <c r="BX110" s="885"/>
      <c r="BY110" s="885"/>
      <c r="BZ110" s="885"/>
      <c r="CA110" s="885">
        <v>2513111</v>
      </c>
      <c r="CB110" s="885"/>
      <c r="CC110" s="885"/>
      <c r="CD110" s="885"/>
      <c r="CE110" s="885"/>
      <c r="CF110" s="909">
        <v>186.7</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386</v>
      </c>
      <c r="DH110" s="885"/>
      <c r="DI110" s="885"/>
      <c r="DJ110" s="885"/>
      <c r="DK110" s="885"/>
      <c r="DL110" s="885" t="s">
        <v>434</v>
      </c>
      <c r="DM110" s="885"/>
      <c r="DN110" s="885"/>
      <c r="DO110" s="885"/>
      <c r="DP110" s="885"/>
      <c r="DQ110" s="885" t="s">
        <v>386</v>
      </c>
      <c r="DR110" s="885"/>
      <c r="DS110" s="885"/>
      <c r="DT110" s="885"/>
      <c r="DU110" s="885"/>
      <c r="DV110" s="886" t="s">
        <v>435</v>
      </c>
      <c r="DW110" s="886"/>
      <c r="DX110" s="886"/>
      <c r="DY110" s="886"/>
      <c r="DZ110" s="887"/>
    </row>
    <row r="111" spans="1:131" s="246" customFormat="1" ht="26.25" customHeight="1" x14ac:dyDescent="0.15">
      <c r="A111" s="814" t="s">
        <v>436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437</v>
      </c>
      <c r="AB111" s="966"/>
      <c r="AC111" s="966"/>
      <c r="AD111" s="966"/>
      <c r="AE111" s="967"/>
      <c r="AF111" s="968" t="s">
        <v>386</v>
      </c>
      <c r="AG111" s="966"/>
      <c r="AH111" s="966"/>
      <c r="AI111" s="966"/>
      <c r="AJ111" s="967"/>
      <c r="AK111" s="968" t="s">
        <v>438</v>
      </c>
      <c r="AL111" s="966"/>
      <c r="AM111" s="966"/>
      <c r="AN111" s="966"/>
      <c r="AO111" s="967"/>
      <c r="AP111" s="969" t="s">
        <v>437</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t="s">
        <v>438</v>
      </c>
      <c r="BR111" s="857"/>
      <c r="BS111" s="857"/>
      <c r="BT111" s="857"/>
      <c r="BU111" s="857"/>
      <c r="BV111" s="857" t="s">
        <v>435</v>
      </c>
      <c r="BW111" s="857"/>
      <c r="BX111" s="857"/>
      <c r="BY111" s="857"/>
      <c r="BZ111" s="857"/>
      <c r="CA111" s="857" t="s">
        <v>435</v>
      </c>
      <c r="CB111" s="857"/>
      <c r="CC111" s="857"/>
      <c r="CD111" s="857"/>
      <c r="CE111" s="857"/>
      <c r="CF111" s="918" t="s">
        <v>435</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438</v>
      </c>
      <c r="DH111" s="857"/>
      <c r="DI111" s="857"/>
      <c r="DJ111" s="857"/>
      <c r="DK111" s="857"/>
      <c r="DL111" s="857" t="s">
        <v>435</v>
      </c>
      <c r="DM111" s="857"/>
      <c r="DN111" s="857"/>
      <c r="DO111" s="857"/>
      <c r="DP111" s="857"/>
      <c r="DQ111" s="857" t="s">
        <v>435</v>
      </c>
      <c r="DR111" s="857"/>
      <c r="DS111" s="857"/>
      <c r="DT111" s="857"/>
      <c r="DU111" s="857"/>
      <c r="DV111" s="834" t="s">
        <v>435</v>
      </c>
      <c r="DW111" s="834"/>
      <c r="DX111" s="834"/>
      <c r="DY111" s="834"/>
      <c r="DZ111" s="835"/>
    </row>
    <row r="112" spans="1:131" s="246" customFormat="1" ht="26.25" customHeight="1" x14ac:dyDescent="0.15">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437</v>
      </c>
      <c r="AG112" s="820"/>
      <c r="AH112" s="820"/>
      <c r="AI112" s="820"/>
      <c r="AJ112" s="821"/>
      <c r="AK112" s="822" t="s">
        <v>435</v>
      </c>
      <c r="AL112" s="820"/>
      <c r="AM112" s="820"/>
      <c r="AN112" s="820"/>
      <c r="AO112" s="821"/>
      <c r="AP112" s="867" t="s">
        <v>438</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1700918</v>
      </c>
      <c r="BR112" s="857"/>
      <c r="BS112" s="857"/>
      <c r="BT112" s="857"/>
      <c r="BU112" s="857"/>
      <c r="BV112" s="857">
        <v>1563595</v>
      </c>
      <c r="BW112" s="857"/>
      <c r="BX112" s="857"/>
      <c r="BY112" s="857"/>
      <c r="BZ112" s="857"/>
      <c r="CA112" s="857">
        <v>1425470</v>
      </c>
      <c r="CB112" s="857"/>
      <c r="CC112" s="857"/>
      <c r="CD112" s="857"/>
      <c r="CE112" s="857"/>
      <c r="CF112" s="918">
        <v>105.9</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438</v>
      </c>
      <c r="DH112" s="857"/>
      <c r="DI112" s="857"/>
      <c r="DJ112" s="857"/>
      <c r="DK112" s="857"/>
      <c r="DL112" s="857" t="s">
        <v>437</v>
      </c>
      <c r="DM112" s="857"/>
      <c r="DN112" s="857"/>
      <c r="DO112" s="857"/>
      <c r="DP112" s="857"/>
      <c r="DQ112" s="857" t="s">
        <v>435</v>
      </c>
      <c r="DR112" s="857"/>
      <c r="DS112" s="857"/>
      <c r="DT112" s="857"/>
      <c r="DU112" s="857"/>
      <c r="DV112" s="834" t="s">
        <v>435</v>
      </c>
      <c r="DW112" s="834"/>
      <c r="DX112" s="834"/>
      <c r="DY112" s="834"/>
      <c r="DZ112" s="835"/>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155398</v>
      </c>
      <c r="AB113" s="966"/>
      <c r="AC113" s="966"/>
      <c r="AD113" s="966"/>
      <c r="AE113" s="967"/>
      <c r="AF113" s="968">
        <v>145493</v>
      </c>
      <c r="AG113" s="966"/>
      <c r="AH113" s="966"/>
      <c r="AI113" s="966"/>
      <c r="AJ113" s="967"/>
      <c r="AK113" s="968">
        <v>132602</v>
      </c>
      <c r="AL113" s="966"/>
      <c r="AM113" s="966"/>
      <c r="AN113" s="966"/>
      <c r="AO113" s="967"/>
      <c r="AP113" s="969">
        <v>9.9</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29303</v>
      </c>
      <c r="BR113" s="857"/>
      <c r="BS113" s="857"/>
      <c r="BT113" s="857"/>
      <c r="BU113" s="857"/>
      <c r="BV113" s="857">
        <v>24120</v>
      </c>
      <c r="BW113" s="857"/>
      <c r="BX113" s="857"/>
      <c r="BY113" s="857"/>
      <c r="BZ113" s="857"/>
      <c r="CA113" s="857">
        <v>23094</v>
      </c>
      <c r="CB113" s="857"/>
      <c r="CC113" s="857"/>
      <c r="CD113" s="857"/>
      <c r="CE113" s="857"/>
      <c r="CF113" s="918">
        <v>1.7</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438</v>
      </c>
      <c r="DH113" s="820"/>
      <c r="DI113" s="820"/>
      <c r="DJ113" s="820"/>
      <c r="DK113" s="821"/>
      <c r="DL113" s="822" t="s">
        <v>435</v>
      </c>
      <c r="DM113" s="820"/>
      <c r="DN113" s="820"/>
      <c r="DO113" s="820"/>
      <c r="DP113" s="821"/>
      <c r="DQ113" s="822" t="s">
        <v>438</v>
      </c>
      <c r="DR113" s="820"/>
      <c r="DS113" s="820"/>
      <c r="DT113" s="820"/>
      <c r="DU113" s="821"/>
      <c r="DV113" s="867" t="s">
        <v>386</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6704</v>
      </c>
      <c r="AB114" s="820"/>
      <c r="AC114" s="820"/>
      <c r="AD114" s="820"/>
      <c r="AE114" s="821"/>
      <c r="AF114" s="822">
        <v>6041</v>
      </c>
      <c r="AG114" s="820"/>
      <c r="AH114" s="820"/>
      <c r="AI114" s="820"/>
      <c r="AJ114" s="821"/>
      <c r="AK114" s="822">
        <v>2433</v>
      </c>
      <c r="AL114" s="820"/>
      <c r="AM114" s="820"/>
      <c r="AN114" s="820"/>
      <c r="AO114" s="821"/>
      <c r="AP114" s="867">
        <v>0.2</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587949</v>
      </c>
      <c r="BR114" s="857"/>
      <c r="BS114" s="857"/>
      <c r="BT114" s="857"/>
      <c r="BU114" s="857"/>
      <c r="BV114" s="857">
        <v>571444</v>
      </c>
      <c r="BW114" s="857"/>
      <c r="BX114" s="857"/>
      <c r="BY114" s="857"/>
      <c r="BZ114" s="857"/>
      <c r="CA114" s="857">
        <v>537803</v>
      </c>
      <c r="CB114" s="857"/>
      <c r="CC114" s="857"/>
      <c r="CD114" s="857"/>
      <c r="CE114" s="857"/>
      <c r="CF114" s="918">
        <v>40</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386</v>
      </c>
      <c r="DH114" s="820"/>
      <c r="DI114" s="820"/>
      <c r="DJ114" s="820"/>
      <c r="DK114" s="821"/>
      <c r="DL114" s="822" t="s">
        <v>386</v>
      </c>
      <c r="DM114" s="820"/>
      <c r="DN114" s="820"/>
      <c r="DO114" s="820"/>
      <c r="DP114" s="821"/>
      <c r="DQ114" s="822" t="s">
        <v>438</v>
      </c>
      <c r="DR114" s="820"/>
      <c r="DS114" s="820"/>
      <c r="DT114" s="820"/>
      <c r="DU114" s="821"/>
      <c r="DV114" s="867" t="s">
        <v>386</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452</v>
      </c>
      <c r="AB115" s="966"/>
      <c r="AC115" s="966"/>
      <c r="AD115" s="966"/>
      <c r="AE115" s="967"/>
      <c r="AF115" s="968" t="s">
        <v>438</v>
      </c>
      <c r="AG115" s="966"/>
      <c r="AH115" s="966"/>
      <c r="AI115" s="966"/>
      <c r="AJ115" s="967"/>
      <c r="AK115" s="968" t="s">
        <v>438</v>
      </c>
      <c r="AL115" s="966"/>
      <c r="AM115" s="966"/>
      <c r="AN115" s="966"/>
      <c r="AO115" s="967"/>
      <c r="AP115" s="969" t="s">
        <v>435</v>
      </c>
      <c r="AQ115" s="970"/>
      <c r="AR115" s="970"/>
      <c r="AS115" s="970"/>
      <c r="AT115" s="971"/>
      <c r="AU115" s="979"/>
      <c r="AV115" s="980"/>
      <c r="AW115" s="980"/>
      <c r="AX115" s="980"/>
      <c r="AY115" s="980"/>
      <c r="AZ115" s="855" t="s">
        <v>453</v>
      </c>
      <c r="BA115" s="790"/>
      <c r="BB115" s="790"/>
      <c r="BC115" s="790"/>
      <c r="BD115" s="790"/>
      <c r="BE115" s="790"/>
      <c r="BF115" s="790"/>
      <c r="BG115" s="790"/>
      <c r="BH115" s="790"/>
      <c r="BI115" s="790"/>
      <c r="BJ115" s="790"/>
      <c r="BK115" s="790"/>
      <c r="BL115" s="790"/>
      <c r="BM115" s="790"/>
      <c r="BN115" s="790"/>
      <c r="BO115" s="790"/>
      <c r="BP115" s="791"/>
      <c r="BQ115" s="856" t="s">
        <v>386</v>
      </c>
      <c r="BR115" s="857"/>
      <c r="BS115" s="857"/>
      <c r="BT115" s="857"/>
      <c r="BU115" s="857"/>
      <c r="BV115" s="857" t="s">
        <v>386</v>
      </c>
      <c r="BW115" s="857"/>
      <c r="BX115" s="857"/>
      <c r="BY115" s="857"/>
      <c r="BZ115" s="857"/>
      <c r="CA115" s="857" t="s">
        <v>435</v>
      </c>
      <c r="CB115" s="857"/>
      <c r="CC115" s="857"/>
      <c r="CD115" s="857"/>
      <c r="CE115" s="857"/>
      <c r="CF115" s="918" t="s">
        <v>452</v>
      </c>
      <c r="CG115" s="919"/>
      <c r="CH115" s="919"/>
      <c r="CI115" s="919"/>
      <c r="CJ115" s="919"/>
      <c r="CK115" s="974"/>
      <c r="CL115" s="861"/>
      <c r="CM115" s="855" t="s">
        <v>454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386</v>
      </c>
      <c r="DM115" s="820"/>
      <c r="DN115" s="820"/>
      <c r="DO115" s="820"/>
      <c r="DP115" s="821"/>
      <c r="DQ115" s="822" t="s">
        <v>438</v>
      </c>
      <c r="DR115" s="820"/>
      <c r="DS115" s="820"/>
      <c r="DT115" s="820"/>
      <c r="DU115" s="821"/>
      <c r="DV115" s="867" t="s">
        <v>438</v>
      </c>
      <c r="DW115" s="868"/>
      <c r="DX115" s="868"/>
      <c r="DY115" s="868"/>
      <c r="DZ115" s="869"/>
    </row>
    <row r="116" spans="1:130" s="246" customFormat="1" ht="26.25" customHeight="1" x14ac:dyDescent="0.15">
      <c r="A116" s="963"/>
      <c r="B116" s="964"/>
      <c r="C116" s="923" t="s">
        <v>455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437</v>
      </c>
      <c r="AB116" s="820"/>
      <c r="AC116" s="820"/>
      <c r="AD116" s="820"/>
      <c r="AE116" s="821"/>
      <c r="AF116" s="822" t="s">
        <v>386</v>
      </c>
      <c r="AG116" s="820"/>
      <c r="AH116" s="820"/>
      <c r="AI116" s="820"/>
      <c r="AJ116" s="821"/>
      <c r="AK116" s="822" t="s">
        <v>435</v>
      </c>
      <c r="AL116" s="820"/>
      <c r="AM116" s="820"/>
      <c r="AN116" s="820"/>
      <c r="AO116" s="821"/>
      <c r="AP116" s="867" t="s">
        <v>438</v>
      </c>
      <c r="AQ116" s="868"/>
      <c r="AR116" s="868"/>
      <c r="AS116" s="868"/>
      <c r="AT116" s="869"/>
      <c r="AU116" s="979"/>
      <c r="AV116" s="980"/>
      <c r="AW116" s="980"/>
      <c r="AX116" s="980"/>
      <c r="AY116" s="980"/>
      <c r="AZ116" s="906" t="s">
        <v>456</v>
      </c>
      <c r="BA116" s="907"/>
      <c r="BB116" s="907"/>
      <c r="BC116" s="907"/>
      <c r="BD116" s="907"/>
      <c r="BE116" s="907"/>
      <c r="BF116" s="907"/>
      <c r="BG116" s="907"/>
      <c r="BH116" s="907"/>
      <c r="BI116" s="907"/>
      <c r="BJ116" s="907"/>
      <c r="BK116" s="907"/>
      <c r="BL116" s="907"/>
      <c r="BM116" s="907"/>
      <c r="BN116" s="907"/>
      <c r="BO116" s="907"/>
      <c r="BP116" s="908"/>
      <c r="BQ116" s="856" t="s">
        <v>434</v>
      </c>
      <c r="BR116" s="857"/>
      <c r="BS116" s="857"/>
      <c r="BT116" s="857"/>
      <c r="BU116" s="857"/>
      <c r="BV116" s="857" t="s">
        <v>435</v>
      </c>
      <c r="BW116" s="857"/>
      <c r="BX116" s="857"/>
      <c r="BY116" s="857"/>
      <c r="BZ116" s="857"/>
      <c r="CA116" s="857" t="s">
        <v>435</v>
      </c>
      <c r="CB116" s="857"/>
      <c r="CC116" s="857"/>
      <c r="CD116" s="857"/>
      <c r="CE116" s="857"/>
      <c r="CF116" s="918" t="s">
        <v>435</v>
      </c>
      <c r="CG116" s="919"/>
      <c r="CH116" s="919"/>
      <c r="CI116" s="919"/>
      <c r="CJ116" s="919"/>
      <c r="CK116" s="974"/>
      <c r="CL116" s="861"/>
      <c r="CM116" s="864" t="s">
        <v>457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435</v>
      </c>
      <c r="DH116" s="820"/>
      <c r="DI116" s="820"/>
      <c r="DJ116" s="820"/>
      <c r="DK116" s="821"/>
      <c r="DL116" s="822" t="s">
        <v>435</v>
      </c>
      <c r="DM116" s="820"/>
      <c r="DN116" s="820"/>
      <c r="DO116" s="820"/>
      <c r="DP116" s="821"/>
      <c r="DQ116" s="822" t="s">
        <v>435</v>
      </c>
      <c r="DR116" s="820"/>
      <c r="DS116" s="820"/>
      <c r="DT116" s="820"/>
      <c r="DU116" s="821"/>
      <c r="DV116" s="867" t="s">
        <v>435</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458</v>
      </c>
      <c r="Z117" s="946"/>
      <c r="AA117" s="951">
        <v>389873</v>
      </c>
      <c r="AB117" s="952"/>
      <c r="AC117" s="952"/>
      <c r="AD117" s="952"/>
      <c r="AE117" s="953"/>
      <c r="AF117" s="954">
        <v>360576</v>
      </c>
      <c r="AG117" s="952"/>
      <c r="AH117" s="952"/>
      <c r="AI117" s="952"/>
      <c r="AJ117" s="953"/>
      <c r="AK117" s="954">
        <v>352079</v>
      </c>
      <c r="AL117" s="952"/>
      <c r="AM117" s="952"/>
      <c r="AN117" s="952"/>
      <c r="AO117" s="953"/>
      <c r="AP117" s="955"/>
      <c r="AQ117" s="956"/>
      <c r="AR117" s="956"/>
      <c r="AS117" s="956"/>
      <c r="AT117" s="957"/>
      <c r="AU117" s="979"/>
      <c r="AV117" s="980"/>
      <c r="AW117" s="980"/>
      <c r="AX117" s="980"/>
      <c r="AY117" s="980"/>
      <c r="AZ117" s="906" t="s">
        <v>459</v>
      </c>
      <c r="BA117" s="907"/>
      <c r="BB117" s="907"/>
      <c r="BC117" s="907"/>
      <c r="BD117" s="907"/>
      <c r="BE117" s="907"/>
      <c r="BF117" s="907"/>
      <c r="BG117" s="907"/>
      <c r="BH117" s="907"/>
      <c r="BI117" s="907"/>
      <c r="BJ117" s="907"/>
      <c r="BK117" s="907"/>
      <c r="BL117" s="907"/>
      <c r="BM117" s="907"/>
      <c r="BN117" s="907"/>
      <c r="BO117" s="907"/>
      <c r="BP117" s="908"/>
      <c r="BQ117" s="856" t="s">
        <v>438</v>
      </c>
      <c r="BR117" s="857"/>
      <c r="BS117" s="857"/>
      <c r="BT117" s="857"/>
      <c r="BU117" s="857"/>
      <c r="BV117" s="857" t="s">
        <v>438</v>
      </c>
      <c r="BW117" s="857"/>
      <c r="BX117" s="857"/>
      <c r="BY117" s="857"/>
      <c r="BZ117" s="857"/>
      <c r="CA117" s="857" t="s">
        <v>386</v>
      </c>
      <c r="CB117" s="857"/>
      <c r="CC117" s="857"/>
      <c r="CD117" s="857"/>
      <c r="CE117" s="857"/>
      <c r="CF117" s="918" t="s">
        <v>386</v>
      </c>
      <c r="CG117" s="919"/>
      <c r="CH117" s="919"/>
      <c r="CI117" s="919"/>
      <c r="CJ117" s="919"/>
      <c r="CK117" s="974"/>
      <c r="CL117" s="861"/>
      <c r="CM117" s="864" t="s">
        <v>460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438</v>
      </c>
      <c r="DH117" s="820"/>
      <c r="DI117" s="820"/>
      <c r="DJ117" s="820"/>
      <c r="DK117" s="821"/>
      <c r="DL117" s="822" t="s">
        <v>386</v>
      </c>
      <c r="DM117" s="820"/>
      <c r="DN117" s="820"/>
      <c r="DO117" s="820"/>
      <c r="DP117" s="821"/>
      <c r="DQ117" s="822" t="s">
        <v>438</v>
      </c>
      <c r="DR117" s="820"/>
      <c r="DS117" s="820"/>
      <c r="DT117" s="820"/>
      <c r="DU117" s="821"/>
      <c r="DV117" s="867" t="s">
        <v>438</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461</v>
      </c>
      <c r="BA118" s="923"/>
      <c r="BB118" s="923"/>
      <c r="BC118" s="923"/>
      <c r="BD118" s="923"/>
      <c r="BE118" s="923"/>
      <c r="BF118" s="923"/>
      <c r="BG118" s="923"/>
      <c r="BH118" s="923"/>
      <c r="BI118" s="923"/>
      <c r="BJ118" s="923"/>
      <c r="BK118" s="923"/>
      <c r="BL118" s="923"/>
      <c r="BM118" s="923"/>
      <c r="BN118" s="923"/>
      <c r="BO118" s="923"/>
      <c r="BP118" s="924"/>
      <c r="BQ118" s="925" t="s">
        <v>438</v>
      </c>
      <c r="BR118" s="888"/>
      <c r="BS118" s="888"/>
      <c r="BT118" s="888"/>
      <c r="BU118" s="888"/>
      <c r="BV118" s="888" t="s">
        <v>386</v>
      </c>
      <c r="BW118" s="888"/>
      <c r="BX118" s="888"/>
      <c r="BY118" s="888"/>
      <c r="BZ118" s="888"/>
      <c r="CA118" s="888" t="s">
        <v>438</v>
      </c>
      <c r="CB118" s="888"/>
      <c r="CC118" s="888"/>
      <c r="CD118" s="888"/>
      <c r="CE118" s="888"/>
      <c r="CF118" s="918" t="s">
        <v>438</v>
      </c>
      <c r="CG118" s="919"/>
      <c r="CH118" s="919"/>
      <c r="CI118" s="919"/>
      <c r="CJ118" s="919"/>
      <c r="CK118" s="974"/>
      <c r="CL118" s="861"/>
      <c r="CM118" s="864" t="s">
        <v>462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386</v>
      </c>
      <c r="DH118" s="820"/>
      <c r="DI118" s="820"/>
      <c r="DJ118" s="820"/>
      <c r="DK118" s="821"/>
      <c r="DL118" s="822" t="s">
        <v>452</v>
      </c>
      <c r="DM118" s="820"/>
      <c r="DN118" s="820"/>
      <c r="DO118" s="820"/>
      <c r="DP118" s="821"/>
      <c r="DQ118" s="822" t="s">
        <v>386</v>
      </c>
      <c r="DR118" s="820"/>
      <c r="DS118" s="820"/>
      <c r="DT118" s="820"/>
      <c r="DU118" s="821"/>
      <c r="DV118" s="867" t="s">
        <v>438</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386</v>
      </c>
      <c r="AB119" s="938"/>
      <c r="AC119" s="938"/>
      <c r="AD119" s="938"/>
      <c r="AE119" s="939"/>
      <c r="AF119" s="940" t="s">
        <v>386</v>
      </c>
      <c r="AG119" s="938"/>
      <c r="AH119" s="938"/>
      <c r="AI119" s="938"/>
      <c r="AJ119" s="939"/>
      <c r="AK119" s="940" t="s">
        <v>386</v>
      </c>
      <c r="AL119" s="938"/>
      <c r="AM119" s="938"/>
      <c r="AN119" s="938"/>
      <c r="AO119" s="939"/>
      <c r="AP119" s="941" t="s">
        <v>386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463</v>
      </c>
      <c r="BP119" s="921"/>
      <c r="BQ119" s="925">
        <v>4743070</v>
      </c>
      <c r="BR119" s="888"/>
      <c r="BS119" s="888"/>
      <c r="BT119" s="888"/>
      <c r="BU119" s="888"/>
      <c r="BV119" s="888">
        <v>4660273</v>
      </c>
      <c r="BW119" s="888"/>
      <c r="BX119" s="888"/>
      <c r="BY119" s="888"/>
      <c r="BZ119" s="888"/>
      <c r="CA119" s="888">
        <v>4499478</v>
      </c>
      <c r="CB119" s="888"/>
      <c r="CC119" s="888"/>
      <c r="CD119" s="888"/>
      <c r="CE119" s="888"/>
      <c r="CF119" s="786"/>
      <c r="CG119" s="787"/>
      <c r="CH119" s="787"/>
      <c r="CI119" s="787"/>
      <c r="CJ119" s="877"/>
      <c r="CK119" s="975"/>
      <c r="CL119" s="863"/>
      <c r="CM119" s="881" t="s">
        <v>464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408</v>
      </c>
      <c r="DH119" s="803"/>
      <c r="DI119" s="803"/>
      <c r="DJ119" s="803"/>
      <c r="DK119" s="804"/>
      <c r="DL119" s="805" t="s">
        <v>386</v>
      </c>
      <c r="DM119" s="803"/>
      <c r="DN119" s="803"/>
      <c r="DO119" s="803"/>
      <c r="DP119" s="804"/>
      <c r="DQ119" s="805" t="s">
        <v>386</v>
      </c>
      <c r="DR119" s="803"/>
      <c r="DS119" s="803"/>
      <c r="DT119" s="803"/>
      <c r="DU119" s="804"/>
      <c r="DV119" s="891" t="s">
        <v>438</v>
      </c>
      <c r="DW119" s="892"/>
      <c r="DX119" s="892"/>
      <c r="DY119" s="892"/>
      <c r="DZ119" s="893"/>
    </row>
    <row r="120" spans="1:130" s="246" customFormat="1" ht="26.25" customHeight="1" x14ac:dyDescent="0.15">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408</v>
      </c>
      <c r="AB120" s="820"/>
      <c r="AC120" s="820"/>
      <c r="AD120" s="820"/>
      <c r="AE120" s="821"/>
      <c r="AF120" s="822" t="s">
        <v>438</v>
      </c>
      <c r="AG120" s="820"/>
      <c r="AH120" s="820"/>
      <c r="AI120" s="820"/>
      <c r="AJ120" s="821"/>
      <c r="AK120" s="822" t="s">
        <v>386</v>
      </c>
      <c r="AL120" s="820"/>
      <c r="AM120" s="820"/>
      <c r="AN120" s="820"/>
      <c r="AO120" s="821"/>
      <c r="AP120" s="867" t="s">
        <v>434</v>
      </c>
      <c r="AQ120" s="868"/>
      <c r="AR120" s="868"/>
      <c r="AS120" s="868"/>
      <c r="AT120" s="869"/>
      <c r="AU120" s="926" t="s">
        <v>465</v>
      </c>
      <c r="AV120" s="927"/>
      <c r="AW120" s="927"/>
      <c r="AX120" s="927"/>
      <c r="AY120" s="928"/>
      <c r="AZ120" s="903" t="s">
        <v>466</v>
      </c>
      <c r="BA120" s="848"/>
      <c r="BB120" s="848"/>
      <c r="BC120" s="848"/>
      <c r="BD120" s="848"/>
      <c r="BE120" s="848"/>
      <c r="BF120" s="848"/>
      <c r="BG120" s="848"/>
      <c r="BH120" s="848"/>
      <c r="BI120" s="848"/>
      <c r="BJ120" s="848"/>
      <c r="BK120" s="848"/>
      <c r="BL120" s="848"/>
      <c r="BM120" s="848"/>
      <c r="BN120" s="848"/>
      <c r="BO120" s="848"/>
      <c r="BP120" s="849"/>
      <c r="BQ120" s="904">
        <v>2483724</v>
      </c>
      <c r="BR120" s="885"/>
      <c r="BS120" s="885"/>
      <c r="BT120" s="885"/>
      <c r="BU120" s="885"/>
      <c r="BV120" s="885">
        <v>2525742</v>
      </c>
      <c r="BW120" s="885"/>
      <c r="BX120" s="885"/>
      <c r="BY120" s="885"/>
      <c r="BZ120" s="885"/>
      <c r="CA120" s="885">
        <v>2567035</v>
      </c>
      <c r="CB120" s="885"/>
      <c r="CC120" s="885"/>
      <c r="CD120" s="885"/>
      <c r="CE120" s="885"/>
      <c r="CF120" s="909">
        <v>190.7</v>
      </c>
      <c r="CG120" s="910"/>
      <c r="CH120" s="910"/>
      <c r="CI120" s="910"/>
      <c r="CJ120" s="910"/>
      <c r="CK120" s="911" t="s">
        <v>467</v>
      </c>
      <c r="CL120" s="895"/>
      <c r="CM120" s="895"/>
      <c r="CN120" s="895"/>
      <c r="CO120" s="896"/>
      <c r="CP120" s="915" t="s">
        <v>468</v>
      </c>
      <c r="CQ120" s="916"/>
      <c r="CR120" s="916"/>
      <c r="CS120" s="916"/>
      <c r="CT120" s="916"/>
      <c r="CU120" s="916"/>
      <c r="CV120" s="916"/>
      <c r="CW120" s="916"/>
      <c r="CX120" s="916"/>
      <c r="CY120" s="916"/>
      <c r="CZ120" s="916"/>
      <c r="DA120" s="916"/>
      <c r="DB120" s="916"/>
      <c r="DC120" s="916"/>
      <c r="DD120" s="916"/>
      <c r="DE120" s="916"/>
      <c r="DF120" s="917"/>
      <c r="DG120" s="904">
        <v>1040426</v>
      </c>
      <c r="DH120" s="885"/>
      <c r="DI120" s="885"/>
      <c r="DJ120" s="885"/>
      <c r="DK120" s="885"/>
      <c r="DL120" s="885">
        <v>960118</v>
      </c>
      <c r="DM120" s="885"/>
      <c r="DN120" s="885"/>
      <c r="DO120" s="885"/>
      <c r="DP120" s="885"/>
      <c r="DQ120" s="885">
        <v>851490</v>
      </c>
      <c r="DR120" s="885"/>
      <c r="DS120" s="885"/>
      <c r="DT120" s="885"/>
      <c r="DU120" s="885"/>
      <c r="DV120" s="886">
        <v>63.3</v>
      </c>
      <c r="DW120" s="886"/>
      <c r="DX120" s="886"/>
      <c r="DY120" s="886"/>
      <c r="DZ120" s="887"/>
    </row>
    <row r="121" spans="1:130" s="246" customFormat="1" ht="26.25" customHeight="1" x14ac:dyDescent="0.15">
      <c r="A121" s="860"/>
      <c r="B121" s="861"/>
      <c r="C121" s="906" t="s">
        <v>469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386</v>
      </c>
      <c r="AB121" s="820"/>
      <c r="AC121" s="820"/>
      <c r="AD121" s="820"/>
      <c r="AE121" s="821"/>
      <c r="AF121" s="822" t="s">
        <v>386</v>
      </c>
      <c r="AG121" s="820"/>
      <c r="AH121" s="820"/>
      <c r="AI121" s="820"/>
      <c r="AJ121" s="821"/>
      <c r="AK121" s="822" t="s">
        <v>408</v>
      </c>
      <c r="AL121" s="820"/>
      <c r="AM121" s="820"/>
      <c r="AN121" s="820"/>
      <c r="AO121" s="821"/>
      <c r="AP121" s="867" t="s">
        <v>408</v>
      </c>
      <c r="AQ121" s="868"/>
      <c r="AR121" s="868"/>
      <c r="AS121" s="868"/>
      <c r="AT121" s="869"/>
      <c r="AU121" s="929"/>
      <c r="AV121" s="930"/>
      <c r="AW121" s="930"/>
      <c r="AX121" s="930"/>
      <c r="AY121" s="931"/>
      <c r="AZ121" s="855" t="s">
        <v>470</v>
      </c>
      <c r="BA121" s="790"/>
      <c r="BB121" s="790"/>
      <c r="BC121" s="790"/>
      <c r="BD121" s="790"/>
      <c r="BE121" s="790"/>
      <c r="BF121" s="790"/>
      <c r="BG121" s="790"/>
      <c r="BH121" s="790"/>
      <c r="BI121" s="790"/>
      <c r="BJ121" s="790"/>
      <c r="BK121" s="790"/>
      <c r="BL121" s="790"/>
      <c r="BM121" s="790"/>
      <c r="BN121" s="790"/>
      <c r="BO121" s="790"/>
      <c r="BP121" s="791"/>
      <c r="BQ121" s="856">
        <v>64994</v>
      </c>
      <c r="BR121" s="857"/>
      <c r="BS121" s="857"/>
      <c r="BT121" s="857"/>
      <c r="BU121" s="857"/>
      <c r="BV121" s="857">
        <v>58037</v>
      </c>
      <c r="BW121" s="857"/>
      <c r="BX121" s="857"/>
      <c r="BY121" s="857"/>
      <c r="BZ121" s="857"/>
      <c r="CA121" s="857">
        <v>51385</v>
      </c>
      <c r="CB121" s="857"/>
      <c r="CC121" s="857"/>
      <c r="CD121" s="857"/>
      <c r="CE121" s="857"/>
      <c r="CF121" s="918">
        <v>3.8</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v>646519</v>
      </c>
      <c r="DH121" s="857"/>
      <c r="DI121" s="857"/>
      <c r="DJ121" s="857"/>
      <c r="DK121" s="857"/>
      <c r="DL121" s="857">
        <v>594260</v>
      </c>
      <c r="DM121" s="857"/>
      <c r="DN121" s="857"/>
      <c r="DO121" s="857"/>
      <c r="DP121" s="857"/>
      <c r="DQ121" s="857">
        <v>566092</v>
      </c>
      <c r="DR121" s="857"/>
      <c r="DS121" s="857"/>
      <c r="DT121" s="857"/>
      <c r="DU121" s="857"/>
      <c r="DV121" s="834">
        <v>42.1</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386</v>
      </c>
      <c r="AB122" s="820"/>
      <c r="AC122" s="820"/>
      <c r="AD122" s="820"/>
      <c r="AE122" s="821"/>
      <c r="AF122" s="822" t="s">
        <v>408</v>
      </c>
      <c r="AG122" s="820"/>
      <c r="AH122" s="820"/>
      <c r="AI122" s="820"/>
      <c r="AJ122" s="821"/>
      <c r="AK122" s="822" t="s">
        <v>386</v>
      </c>
      <c r="AL122" s="820"/>
      <c r="AM122" s="820"/>
      <c r="AN122" s="820"/>
      <c r="AO122" s="821"/>
      <c r="AP122" s="867" t="s">
        <v>386</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2834515</v>
      </c>
      <c r="BR122" s="888"/>
      <c r="BS122" s="888"/>
      <c r="BT122" s="888"/>
      <c r="BU122" s="888"/>
      <c r="BV122" s="888">
        <v>2907615</v>
      </c>
      <c r="BW122" s="888"/>
      <c r="BX122" s="888"/>
      <c r="BY122" s="888"/>
      <c r="BZ122" s="888"/>
      <c r="CA122" s="888">
        <v>2886089</v>
      </c>
      <c r="CB122" s="888"/>
      <c r="CC122" s="888"/>
      <c r="CD122" s="888"/>
      <c r="CE122" s="888"/>
      <c r="CF122" s="889">
        <v>214.4</v>
      </c>
      <c r="CG122" s="890"/>
      <c r="CH122" s="890"/>
      <c r="CI122" s="890"/>
      <c r="CJ122" s="890"/>
      <c r="CK122" s="912"/>
      <c r="CL122" s="898"/>
      <c r="CM122" s="898"/>
      <c r="CN122" s="898"/>
      <c r="CO122" s="899"/>
      <c r="CP122" s="878" t="s">
        <v>403</v>
      </c>
      <c r="CQ122" s="879"/>
      <c r="CR122" s="879"/>
      <c r="CS122" s="879"/>
      <c r="CT122" s="879"/>
      <c r="CU122" s="879"/>
      <c r="CV122" s="879"/>
      <c r="CW122" s="879"/>
      <c r="CX122" s="879"/>
      <c r="CY122" s="879"/>
      <c r="CZ122" s="879"/>
      <c r="DA122" s="879"/>
      <c r="DB122" s="879"/>
      <c r="DC122" s="879"/>
      <c r="DD122" s="879"/>
      <c r="DE122" s="879"/>
      <c r="DF122" s="880"/>
      <c r="DG122" s="856">
        <v>12993</v>
      </c>
      <c r="DH122" s="857"/>
      <c r="DI122" s="857"/>
      <c r="DJ122" s="857"/>
      <c r="DK122" s="857"/>
      <c r="DL122" s="857">
        <v>9217</v>
      </c>
      <c r="DM122" s="857"/>
      <c r="DN122" s="857"/>
      <c r="DO122" s="857"/>
      <c r="DP122" s="857"/>
      <c r="DQ122" s="857">
        <v>7888</v>
      </c>
      <c r="DR122" s="857"/>
      <c r="DS122" s="857"/>
      <c r="DT122" s="857"/>
      <c r="DU122" s="857"/>
      <c r="DV122" s="834">
        <v>0.6</v>
      </c>
      <c r="DW122" s="834"/>
      <c r="DX122" s="834"/>
      <c r="DY122" s="834"/>
      <c r="DZ122" s="835"/>
    </row>
    <row r="123" spans="1:130" s="246" customFormat="1" ht="26.25" customHeight="1" x14ac:dyDescent="0.15">
      <c r="A123" s="860"/>
      <c r="B123" s="861"/>
      <c r="C123" s="864" t="s">
        <v>457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386</v>
      </c>
      <c r="AB123" s="820"/>
      <c r="AC123" s="820"/>
      <c r="AD123" s="820"/>
      <c r="AE123" s="821"/>
      <c r="AF123" s="822" t="s">
        <v>386</v>
      </c>
      <c r="AG123" s="820"/>
      <c r="AH123" s="820"/>
      <c r="AI123" s="820"/>
      <c r="AJ123" s="821"/>
      <c r="AK123" s="822" t="s">
        <v>386</v>
      </c>
      <c r="AL123" s="820"/>
      <c r="AM123" s="820"/>
      <c r="AN123" s="820"/>
      <c r="AO123" s="821"/>
      <c r="AP123" s="867" t="s">
        <v>386</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472</v>
      </c>
      <c r="BP123" s="921"/>
      <c r="BQ123" s="875">
        <v>5383233</v>
      </c>
      <c r="BR123" s="876"/>
      <c r="BS123" s="876"/>
      <c r="BT123" s="876"/>
      <c r="BU123" s="876"/>
      <c r="BV123" s="876">
        <v>5491394</v>
      </c>
      <c r="BW123" s="876"/>
      <c r="BX123" s="876"/>
      <c r="BY123" s="876"/>
      <c r="BZ123" s="876"/>
      <c r="CA123" s="876">
        <v>5504509</v>
      </c>
      <c r="CB123" s="876"/>
      <c r="CC123" s="876"/>
      <c r="CD123" s="876"/>
      <c r="CE123" s="876"/>
      <c r="CF123" s="786"/>
      <c r="CG123" s="787"/>
      <c r="CH123" s="787"/>
      <c r="CI123" s="787"/>
      <c r="CJ123" s="877"/>
      <c r="CK123" s="912"/>
      <c r="CL123" s="898"/>
      <c r="CM123" s="898"/>
      <c r="CN123" s="898"/>
      <c r="CO123" s="899"/>
      <c r="CP123" s="878" t="s">
        <v>398</v>
      </c>
      <c r="CQ123" s="879"/>
      <c r="CR123" s="879"/>
      <c r="CS123" s="879"/>
      <c r="CT123" s="879"/>
      <c r="CU123" s="879"/>
      <c r="CV123" s="879"/>
      <c r="CW123" s="879"/>
      <c r="CX123" s="879"/>
      <c r="CY123" s="879"/>
      <c r="CZ123" s="879"/>
      <c r="DA123" s="879"/>
      <c r="DB123" s="879"/>
      <c r="DC123" s="879"/>
      <c r="DD123" s="879"/>
      <c r="DE123" s="879"/>
      <c r="DF123" s="880"/>
      <c r="DG123" s="819">
        <v>980</v>
      </c>
      <c r="DH123" s="820"/>
      <c r="DI123" s="820"/>
      <c r="DJ123" s="820"/>
      <c r="DK123" s="821"/>
      <c r="DL123" s="822" t="s">
        <v>452</v>
      </c>
      <c r="DM123" s="820"/>
      <c r="DN123" s="820"/>
      <c r="DO123" s="820"/>
      <c r="DP123" s="821"/>
      <c r="DQ123" s="822" t="s">
        <v>452</v>
      </c>
      <c r="DR123" s="820"/>
      <c r="DS123" s="820"/>
      <c r="DT123" s="820"/>
      <c r="DU123" s="821"/>
      <c r="DV123" s="867" t="s">
        <v>386</v>
      </c>
      <c r="DW123" s="868"/>
      <c r="DX123" s="868"/>
      <c r="DY123" s="868"/>
      <c r="DZ123" s="869"/>
    </row>
    <row r="124" spans="1:130" s="246" customFormat="1" ht="26.25" customHeight="1" thickBot="1" x14ac:dyDescent="0.2">
      <c r="A124" s="860"/>
      <c r="B124" s="861"/>
      <c r="C124" s="864" t="s">
        <v>460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386</v>
      </c>
      <c r="AB124" s="820"/>
      <c r="AC124" s="820"/>
      <c r="AD124" s="820"/>
      <c r="AE124" s="821"/>
      <c r="AF124" s="822" t="s">
        <v>386</v>
      </c>
      <c r="AG124" s="820"/>
      <c r="AH124" s="820"/>
      <c r="AI124" s="820"/>
      <c r="AJ124" s="821"/>
      <c r="AK124" s="822" t="s">
        <v>452</v>
      </c>
      <c r="AL124" s="820"/>
      <c r="AM124" s="820"/>
      <c r="AN124" s="820"/>
      <c r="AO124" s="821"/>
      <c r="AP124" s="867" t="s">
        <v>386</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386</v>
      </c>
      <c r="BR124" s="874"/>
      <c r="BS124" s="874"/>
      <c r="BT124" s="874"/>
      <c r="BU124" s="874"/>
      <c r="BV124" s="874" t="s">
        <v>386</v>
      </c>
      <c r="BW124" s="874"/>
      <c r="BX124" s="874"/>
      <c r="BY124" s="874"/>
      <c r="BZ124" s="874"/>
      <c r="CA124" s="874" t="s">
        <v>386</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t="s">
        <v>475</v>
      </c>
      <c r="DH124" s="803"/>
      <c r="DI124" s="803"/>
      <c r="DJ124" s="803"/>
      <c r="DK124" s="804"/>
      <c r="DL124" s="805" t="s">
        <v>438</v>
      </c>
      <c r="DM124" s="803"/>
      <c r="DN124" s="803"/>
      <c r="DO124" s="803"/>
      <c r="DP124" s="804"/>
      <c r="DQ124" s="805" t="s">
        <v>475</v>
      </c>
      <c r="DR124" s="803"/>
      <c r="DS124" s="803"/>
      <c r="DT124" s="803"/>
      <c r="DU124" s="804"/>
      <c r="DV124" s="891" t="s">
        <v>475</v>
      </c>
      <c r="DW124" s="892"/>
      <c r="DX124" s="892"/>
      <c r="DY124" s="892"/>
      <c r="DZ124" s="893"/>
    </row>
    <row r="125" spans="1:130" s="246" customFormat="1" ht="26.25" customHeight="1" x14ac:dyDescent="0.15">
      <c r="A125" s="860"/>
      <c r="B125" s="861"/>
      <c r="C125" s="864" t="s">
        <v>462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452</v>
      </c>
      <c r="AB125" s="820"/>
      <c r="AC125" s="820"/>
      <c r="AD125" s="820"/>
      <c r="AE125" s="821"/>
      <c r="AF125" s="822" t="s">
        <v>475</v>
      </c>
      <c r="AG125" s="820"/>
      <c r="AH125" s="820"/>
      <c r="AI125" s="820"/>
      <c r="AJ125" s="821"/>
      <c r="AK125" s="822" t="s">
        <v>476</v>
      </c>
      <c r="AL125" s="820"/>
      <c r="AM125" s="820"/>
      <c r="AN125" s="820"/>
      <c r="AO125" s="821"/>
      <c r="AP125" s="867" t="s">
        <v>438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476</v>
      </c>
      <c r="DH125" s="885"/>
      <c r="DI125" s="885"/>
      <c r="DJ125" s="885"/>
      <c r="DK125" s="885"/>
      <c r="DL125" s="885" t="s">
        <v>479</v>
      </c>
      <c r="DM125" s="885"/>
      <c r="DN125" s="885"/>
      <c r="DO125" s="885"/>
      <c r="DP125" s="885"/>
      <c r="DQ125" s="885" t="s">
        <v>480</v>
      </c>
      <c r="DR125" s="885"/>
      <c r="DS125" s="885"/>
      <c r="DT125" s="885"/>
      <c r="DU125" s="885"/>
      <c r="DV125" s="886" t="s">
        <v>475</v>
      </c>
      <c r="DW125" s="886"/>
      <c r="DX125" s="886"/>
      <c r="DY125" s="886"/>
      <c r="DZ125" s="887"/>
    </row>
    <row r="126" spans="1:130" s="246" customFormat="1" ht="26.25" customHeight="1" thickBot="1" x14ac:dyDescent="0.2">
      <c r="A126" s="860"/>
      <c r="B126" s="861"/>
      <c r="C126" s="864" t="s">
        <v>464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481</v>
      </c>
      <c r="AB126" s="820"/>
      <c r="AC126" s="820"/>
      <c r="AD126" s="820"/>
      <c r="AE126" s="821"/>
      <c r="AF126" s="822" t="s">
        <v>482</v>
      </c>
      <c r="AG126" s="820"/>
      <c r="AH126" s="820"/>
      <c r="AI126" s="820"/>
      <c r="AJ126" s="821"/>
      <c r="AK126" s="822" t="s">
        <v>476</v>
      </c>
      <c r="AL126" s="820"/>
      <c r="AM126" s="820"/>
      <c r="AN126" s="820"/>
      <c r="AO126" s="821"/>
      <c r="AP126" s="867" t="s">
        <v>475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438</v>
      </c>
      <c r="DH126" s="857"/>
      <c r="DI126" s="857"/>
      <c r="DJ126" s="857"/>
      <c r="DK126" s="857"/>
      <c r="DL126" s="857" t="s">
        <v>482</v>
      </c>
      <c r="DM126" s="857"/>
      <c r="DN126" s="857"/>
      <c r="DO126" s="857"/>
      <c r="DP126" s="857"/>
      <c r="DQ126" s="857" t="s">
        <v>482</v>
      </c>
      <c r="DR126" s="857"/>
      <c r="DS126" s="857"/>
      <c r="DT126" s="857"/>
      <c r="DU126" s="857"/>
      <c r="DV126" s="834" t="s">
        <v>480</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481</v>
      </c>
      <c r="AB127" s="820"/>
      <c r="AC127" s="820"/>
      <c r="AD127" s="820"/>
      <c r="AE127" s="821"/>
      <c r="AF127" s="822" t="s">
        <v>485</v>
      </c>
      <c r="AG127" s="820"/>
      <c r="AH127" s="820"/>
      <c r="AI127" s="820"/>
      <c r="AJ127" s="821"/>
      <c r="AK127" s="822" t="s">
        <v>482</v>
      </c>
      <c r="AL127" s="820"/>
      <c r="AM127" s="820"/>
      <c r="AN127" s="820"/>
      <c r="AO127" s="821"/>
      <c r="AP127" s="867" t="s">
        <v>475</v>
      </c>
      <c r="AQ127" s="868"/>
      <c r="AR127" s="868"/>
      <c r="AS127" s="868"/>
      <c r="AT127" s="869"/>
      <c r="AU127" s="282"/>
      <c r="AV127" s="282"/>
      <c r="AW127" s="282"/>
      <c r="AX127" s="884" t="s">
        <v>486</v>
      </c>
      <c r="AY127" s="852"/>
      <c r="AZ127" s="852"/>
      <c r="BA127" s="852"/>
      <c r="BB127" s="852"/>
      <c r="BC127" s="852"/>
      <c r="BD127" s="852"/>
      <c r="BE127" s="853"/>
      <c r="BF127" s="851" t="s">
        <v>487</v>
      </c>
      <c r="BG127" s="852"/>
      <c r="BH127" s="852"/>
      <c r="BI127" s="852"/>
      <c r="BJ127" s="852"/>
      <c r="BK127" s="852"/>
      <c r="BL127" s="853"/>
      <c r="BM127" s="851" t="s">
        <v>488</v>
      </c>
      <c r="BN127" s="852"/>
      <c r="BO127" s="852"/>
      <c r="BP127" s="852"/>
      <c r="BQ127" s="852"/>
      <c r="BR127" s="852"/>
      <c r="BS127" s="853"/>
      <c r="BT127" s="851" t="s">
        <v>489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490</v>
      </c>
      <c r="CQ127" s="790"/>
      <c r="CR127" s="790"/>
      <c r="CS127" s="790"/>
      <c r="CT127" s="790"/>
      <c r="CU127" s="790"/>
      <c r="CV127" s="790"/>
      <c r="CW127" s="790"/>
      <c r="CX127" s="790"/>
      <c r="CY127" s="790"/>
      <c r="CZ127" s="790"/>
      <c r="DA127" s="790"/>
      <c r="DB127" s="790"/>
      <c r="DC127" s="790"/>
      <c r="DD127" s="790"/>
      <c r="DE127" s="790"/>
      <c r="DF127" s="791"/>
      <c r="DG127" s="856" t="s">
        <v>475</v>
      </c>
      <c r="DH127" s="857"/>
      <c r="DI127" s="857"/>
      <c r="DJ127" s="857"/>
      <c r="DK127" s="857"/>
      <c r="DL127" s="857" t="s">
        <v>438</v>
      </c>
      <c r="DM127" s="857"/>
      <c r="DN127" s="857"/>
      <c r="DO127" s="857"/>
      <c r="DP127" s="857"/>
      <c r="DQ127" s="857" t="s">
        <v>491</v>
      </c>
      <c r="DR127" s="857"/>
      <c r="DS127" s="857"/>
      <c r="DT127" s="857"/>
      <c r="DU127" s="857"/>
      <c r="DV127" s="834" t="s">
        <v>480</v>
      </c>
      <c r="DW127" s="834"/>
      <c r="DX127" s="834"/>
      <c r="DY127" s="834"/>
      <c r="DZ127" s="835"/>
    </row>
    <row r="128" spans="1:130" s="246" customFormat="1" ht="26.25" customHeight="1" thickBot="1" x14ac:dyDescent="0.2">
      <c r="A128" s="836" t="s">
        <v>492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493</v>
      </c>
      <c r="X128" s="838"/>
      <c r="Y128" s="838"/>
      <c r="Z128" s="839"/>
      <c r="AA128" s="840">
        <v>7353</v>
      </c>
      <c r="AB128" s="841"/>
      <c r="AC128" s="841"/>
      <c r="AD128" s="841"/>
      <c r="AE128" s="842"/>
      <c r="AF128" s="843">
        <v>7353</v>
      </c>
      <c r="AG128" s="841"/>
      <c r="AH128" s="841"/>
      <c r="AI128" s="841"/>
      <c r="AJ128" s="842"/>
      <c r="AK128" s="843">
        <v>6996</v>
      </c>
      <c r="AL128" s="841"/>
      <c r="AM128" s="841"/>
      <c r="AN128" s="841"/>
      <c r="AO128" s="842"/>
      <c r="AP128" s="844"/>
      <c r="AQ128" s="845"/>
      <c r="AR128" s="845"/>
      <c r="AS128" s="845"/>
      <c r="AT128" s="846"/>
      <c r="AU128" s="282"/>
      <c r="AV128" s="282"/>
      <c r="AW128" s="282"/>
      <c r="AX128" s="847" t="s">
        <v>494</v>
      </c>
      <c r="AY128" s="848"/>
      <c r="AZ128" s="848"/>
      <c r="BA128" s="848"/>
      <c r="BB128" s="848"/>
      <c r="BC128" s="848"/>
      <c r="BD128" s="848"/>
      <c r="BE128" s="849"/>
      <c r="BF128" s="826" t="s">
        <v>475</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495</v>
      </c>
      <c r="CQ128" s="768"/>
      <c r="CR128" s="768"/>
      <c r="CS128" s="768"/>
      <c r="CT128" s="768"/>
      <c r="CU128" s="768"/>
      <c r="CV128" s="768"/>
      <c r="CW128" s="768"/>
      <c r="CX128" s="768"/>
      <c r="CY128" s="768"/>
      <c r="CZ128" s="768"/>
      <c r="DA128" s="768"/>
      <c r="DB128" s="768"/>
      <c r="DC128" s="768"/>
      <c r="DD128" s="768"/>
      <c r="DE128" s="768"/>
      <c r="DF128" s="769"/>
      <c r="DG128" s="830" t="s">
        <v>480</v>
      </c>
      <c r="DH128" s="831"/>
      <c r="DI128" s="831"/>
      <c r="DJ128" s="831"/>
      <c r="DK128" s="831"/>
      <c r="DL128" s="831" t="s">
        <v>452</v>
      </c>
      <c r="DM128" s="831"/>
      <c r="DN128" s="831"/>
      <c r="DO128" s="831"/>
      <c r="DP128" s="831"/>
      <c r="DQ128" s="831" t="s">
        <v>438</v>
      </c>
      <c r="DR128" s="831"/>
      <c r="DS128" s="831"/>
      <c r="DT128" s="831"/>
      <c r="DU128" s="831"/>
      <c r="DV128" s="832" t="s">
        <v>491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496</v>
      </c>
      <c r="X129" s="817"/>
      <c r="Y129" s="817"/>
      <c r="Z129" s="818"/>
      <c r="AA129" s="819">
        <v>1671228</v>
      </c>
      <c r="AB129" s="820"/>
      <c r="AC129" s="820"/>
      <c r="AD129" s="820"/>
      <c r="AE129" s="821"/>
      <c r="AF129" s="822">
        <v>1624462</v>
      </c>
      <c r="AG129" s="820"/>
      <c r="AH129" s="820"/>
      <c r="AI129" s="820"/>
      <c r="AJ129" s="821"/>
      <c r="AK129" s="822">
        <v>1628829</v>
      </c>
      <c r="AL129" s="820"/>
      <c r="AM129" s="820"/>
      <c r="AN129" s="820"/>
      <c r="AO129" s="821"/>
      <c r="AP129" s="823"/>
      <c r="AQ129" s="824"/>
      <c r="AR129" s="824"/>
      <c r="AS129" s="824"/>
      <c r="AT129" s="825"/>
      <c r="AU129" s="284"/>
      <c r="AV129" s="284"/>
      <c r="AW129" s="284"/>
      <c r="AX129" s="789" t="s">
        <v>497</v>
      </c>
      <c r="AY129" s="790"/>
      <c r="AZ129" s="790"/>
      <c r="BA129" s="790"/>
      <c r="BB129" s="790"/>
      <c r="BC129" s="790"/>
      <c r="BD129" s="790"/>
      <c r="BE129" s="791"/>
      <c r="BF129" s="809" t="s">
        <v>452</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499</v>
      </c>
      <c r="X130" s="817"/>
      <c r="Y130" s="817"/>
      <c r="Z130" s="818"/>
      <c r="AA130" s="819">
        <v>303946</v>
      </c>
      <c r="AB130" s="820"/>
      <c r="AC130" s="820"/>
      <c r="AD130" s="820"/>
      <c r="AE130" s="821"/>
      <c r="AF130" s="822">
        <v>280579</v>
      </c>
      <c r="AG130" s="820"/>
      <c r="AH130" s="820"/>
      <c r="AI130" s="820"/>
      <c r="AJ130" s="821"/>
      <c r="AK130" s="822">
        <v>282853</v>
      </c>
      <c r="AL130" s="820"/>
      <c r="AM130" s="820"/>
      <c r="AN130" s="820"/>
      <c r="AO130" s="821"/>
      <c r="AP130" s="823"/>
      <c r="AQ130" s="824"/>
      <c r="AR130" s="824"/>
      <c r="AS130" s="824"/>
      <c r="AT130" s="825"/>
      <c r="AU130" s="284"/>
      <c r="AV130" s="284"/>
      <c r="AW130" s="284"/>
      <c r="AX130" s="789" t="s">
        <v>500</v>
      </c>
      <c r="AY130" s="790"/>
      <c r="AZ130" s="790"/>
      <c r="BA130" s="790"/>
      <c r="BB130" s="790"/>
      <c r="BC130" s="790"/>
      <c r="BD130" s="790"/>
      <c r="BE130" s="791"/>
      <c r="BF130" s="792">
        <v>5.2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501</v>
      </c>
      <c r="X131" s="800"/>
      <c r="Y131" s="800"/>
      <c r="Z131" s="801"/>
      <c r="AA131" s="802">
        <v>1367282</v>
      </c>
      <c r="AB131" s="803"/>
      <c r="AC131" s="803"/>
      <c r="AD131" s="803"/>
      <c r="AE131" s="804"/>
      <c r="AF131" s="805">
        <v>1343883</v>
      </c>
      <c r="AG131" s="803"/>
      <c r="AH131" s="803"/>
      <c r="AI131" s="803"/>
      <c r="AJ131" s="804"/>
      <c r="AK131" s="805">
        <v>1345976</v>
      </c>
      <c r="AL131" s="803"/>
      <c r="AM131" s="803"/>
      <c r="AN131" s="803"/>
      <c r="AO131" s="804"/>
      <c r="AP131" s="806"/>
      <c r="AQ131" s="807"/>
      <c r="AR131" s="807"/>
      <c r="AS131" s="807"/>
      <c r="AT131" s="808"/>
      <c r="AU131" s="284"/>
      <c r="AV131" s="284"/>
      <c r="AW131" s="284"/>
      <c r="AX131" s="767" t="s">
        <v>502</v>
      </c>
      <c r="AY131" s="768"/>
      <c r="AZ131" s="768"/>
      <c r="BA131" s="768"/>
      <c r="BB131" s="768"/>
      <c r="BC131" s="768"/>
      <c r="BD131" s="768"/>
      <c r="BE131" s="769"/>
      <c r="BF131" s="770" t="s">
        <v>475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504</v>
      </c>
      <c r="W132" s="780"/>
      <c r="X132" s="780"/>
      <c r="Y132" s="780"/>
      <c r="Z132" s="781"/>
      <c r="AA132" s="782">
        <v>5.7467296430000001</v>
      </c>
      <c r="AB132" s="783"/>
      <c r="AC132" s="783"/>
      <c r="AD132" s="783"/>
      <c r="AE132" s="784"/>
      <c r="AF132" s="785">
        <v>5.4055300949999996</v>
      </c>
      <c r="AG132" s="783"/>
      <c r="AH132" s="783"/>
      <c r="AI132" s="783"/>
      <c r="AJ132" s="784"/>
      <c r="AK132" s="785">
        <v>4.6234108190000001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505</v>
      </c>
      <c r="W133" s="759"/>
      <c r="X133" s="759"/>
      <c r="Y133" s="759"/>
      <c r="Z133" s="760"/>
      <c r="AA133" s="761">
        <v>6.6</v>
      </c>
      <c r="AB133" s="762"/>
      <c r="AC133" s="762"/>
      <c r="AD133" s="762"/>
      <c r="AE133" s="763"/>
      <c r="AF133" s="761">
        <v>5.8</v>
      </c>
      <c r="AG133" s="762"/>
      <c r="AH133" s="762"/>
      <c r="AI133" s="762"/>
      <c r="AJ133" s="763"/>
      <c r="AK133" s="761">
        <v>5.2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vI3cIwAZbU7zo6af8gizwxrfqlsjnamrB/Wz3735odivNhqVX7YmqCU2ZOU9WG0hJIS4fkax/qUsikodfpS4w==" saltValue="yCwT1EespTFU0eSNH5FC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5" zoomScaleNormal="85" zoomScaleSheetLayoutView="75" workbookViewId="0">
      <selection activeCell="H63" sqref="H6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6XXkHAA3JgXkVMzaD+gA7olj7zxbzYL7yZ+cbZ3L0UMc2uKQVorzGTV0zxXJGCC5PArCXo3bUAErWHqVWvocA==" saltValue="q4hCZpKtdf3c5FsHRQdg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I1" zoomScale="75" zoomScaleNormal="75" zoomScaleSheetLayoutView="55" workbookViewId="0">
      <selection activeCell="H63" sqref="H6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3GsPlAqJH75lCzZX1NM/Zf9Gl2OtBEkY1Xq2sBY1r7978MnMaFCPpW0jsjATEPF91NQKLrcwiCq6u9tLYoveA==" saltValue="CFybe7WkrHyTgjZ5bw7C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4" zoomScale="75" zoomScaleSheetLayoutView="75" workbookViewId="0">
      <selection activeCell="H63" sqref="H6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514</v>
      </c>
      <c r="AL9" s="1189"/>
      <c r="AM9" s="1189"/>
      <c r="AN9" s="1190"/>
      <c r="AO9" s="312">
        <v>397631</v>
      </c>
      <c r="AP9" s="312">
        <v>144436</v>
      </c>
      <c r="AQ9" s="313">
        <v>190701</v>
      </c>
      <c r="AR9" s="314">
        <v>-24.3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515</v>
      </c>
      <c r="AL10" s="1189"/>
      <c r="AM10" s="1189"/>
      <c r="AN10" s="1190"/>
      <c r="AO10" s="315">
        <v>74275</v>
      </c>
      <c r="AP10" s="315">
        <v>26980</v>
      </c>
      <c r="AQ10" s="316">
        <v>22807</v>
      </c>
      <c r="AR10" s="317">
        <v>18.3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516</v>
      </c>
      <c r="AL11" s="1189"/>
      <c r="AM11" s="1189"/>
      <c r="AN11" s="1190"/>
      <c r="AO11" s="315">
        <v>71010</v>
      </c>
      <c r="AP11" s="315">
        <v>25794</v>
      </c>
      <c r="AQ11" s="316">
        <v>29822</v>
      </c>
      <c r="AR11" s="317">
        <v>-13.5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517</v>
      </c>
      <c r="AL12" s="1189"/>
      <c r="AM12" s="1189"/>
      <c r="AN12" s="1190"/>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519</v>
      </c>
      <c r="AL13" s="1189"/>
      <c r="AM13" s="1189"/>
      <c r="AN13" s="1190"/>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520</v>
      </c>
      <c r="AL14" s="1189"/>
      <c r="AM14" s="1189"/>
      <c r="AN14" s="1190"/>
      <c r="AO14" s="315">
        <v>33599</v>
      </c>
      <c r="AP14" s="315">
        <v>12205</v>
      </c>
      <c r="AQ14" s="316">
        <v>10094</v>
      </c>
      <c r="AR14" s="317">
        <v>20.9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521</v>
      </c>
      <c r="AL15" s="1189"/>
      <c r="AM15" s="1189"/>
      <c r="AN15" s="1190"/>
      <c r="AO15" s="315">
        <v>7857</v>
      </c>
      <c r="AP15" s="315">
        <v>2854</v>
      </c>
      <c r="AQ15" s="316">
        <v>4017</v>
      </c>
      <c r="AR15" s="317">
        <v>-29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522</v>
      </c>
      <c r="AL16" s="1192"/>
      <c r="AM16" s="1192"/>
      <c r="AN16" s="1193"/>
      <c r="AO16" s="315">
        <v>-29695</v>
      </c>
      <c r="AP16" s="315">
        <v>-10786</v>
      </c>
      <c r="AQ16" s="316">
        <v>-17771</v>
      </c>
      <c r="AR16" s="317">
        <v>-39.299999999999997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554677</v>
      </c>
      <c r="AP17" s="315">
        <v>201481</v>
      </c>
      <c r="AQ17" s="316">
        <v>242952</v>
      </c>
      <c r="AR17" s="317">
        <v>-17.100000000000001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527</v>
      </c>
      <c r="AL21" s="1186"/>
      <c r="AM21" s="1186"/>
      <c r="AN21" s="1187"/>
      <c r="AO21" s="327">
        <v>13.8</v>
      </c>
      <c r="AP21" s="328">
        <v>21.84</v>
      </c>
      <c r="AQ21" s="329">
        <v>-8.0399999999999991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528</v>
      </c>
      <c r="AL22" s="1186"/>
      <c r="AM22" s="1186"/>
      <c r="AN22" s="1187"/>
      <c r="AO22" s="332">
        <v>93.5</v>
      </c>
      <c r="AP22" s="333">
        <v>95.6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532</v>
      </c>
      <c r="AL32" s="1177"/>
      <c r="AM32" s="1177"/>
      <c r="AN32" s="1178"/>
      <c r="AO32" s="342">
        <v>217044</v>
      </c>
      <c r="AP32" s="342">
        <v>78839</v>
      </c>
      <c r="AQ32" s="343">
        <v>136235</v>
      </c>
      <c r="AR32" s="344">
        <v>-42.1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533</v>
      </c>
      <c r="AL33" s="1177"/>
      <c r="AM33" s="1177"/>
      <c r="AN33" s="1178"/>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534</v>
      </c>
      <c r="AL34" s="1177"/>
      <c r="AM34" s="1177"/>
      <c r="AN34" s="1178"/>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535</v>
      </c>
      <c r="AL35" s="1177"/>
      <c r="AM35" s="1177"/>
      <c r="AN35" s="1178"/>
      <c r="AO35" s="342">
        <v>132602</v>
      </c>
      <c r="AP35" s="342">
        <v>48166</v>
      </c>
      <c r="AQ35" s="343">
        <v>32688</v>
      </c>
      <c r="AR35" s="344">
        <v>47.4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536</v>
      </c>
      <c r="AL36" s="1177"/>
      <c r="AM36" s="1177"/>
      <c r="AN36" s="1178"/>
      <c r="AO36" s="342">
        <v>2433</v>
      </c>
      <c r="AP36" s="342">
        <v>884</v>
      </c>
      <c r="AQ36" s="343">
        <v>4188</v>
      </c>
      <c r="AR36" s="344">
        <v>-78.900000000000006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537</v>
      </c>
      <c r="AL37" s="1177"/>
      <c r="AM37" s="1177"/>
      <c r="AN37" s="1178"/>
      <c r="AO37" s="342" t="s">
        <v>518</v>
      </c>
      <c r="AP37" s="342" t="s">
        <v>518</v>
      </c>
      <c r="AQ37" s="343">
        <v>1212</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538</v>
      </c>
      <c r="AL38" s="1180"/>
      <c r="AM38" s="1180"/>
      <c r="AN38" s="1181"/>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539</v>
      </c>
      <c r="AL39" s="1180"/>
      <c r="AM39" s="1180"/>
      <c r="AN39" s="1181"/>
      <c r="AO39" s="342">
        <v>-6996</v>
      </c>
      <c r="AP39" s="342">
        <v>-2541</v>
      </c>
      <c r="AQ39" s="343">
        <v>-7598</v>
      </c>
      <c r="AR39" s="344">
        <v>-66.599999999999994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540</v>
      </c>
      <c r="AL40" s="1177"/>
      <c r="AM40" s="1177"/>
      <c r="AN40" s="1178"/>
      <c r="AO40" s="342">
        <v>-282853</v>
      </c>
      <c r="AP40" s="342">
        <v>-102744</v>
      </c>
      <c r="AQ40" s="343">
        <v>-123844</v>
      </c>
      <c r="AR40" s="344">
        <v>-17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62230</v>
      </c>
      <c r="AP41" s="342">
        <v>22604</v>
      </c>
      <c r="AQ41" s="343">
        <v>42911</v>
      </c>
      <c r="AR41" s="344">
        <v>-47.3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509</v>
      </c>
      <c r="AN49" s="1171" t="s">
        <v>544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388311</v>
      </c>
      <c r="AN51" s="364">
        <v>132394</v>
      </c>
      <c r="AO51" s="365">
        <v>105.1</v>
      </c>
      <c r="AP51" s="366">
        <v>288550</v>
      </c>
      <c r="AQ51" s="367">
        <v>20.8</v>
      </c>
      <c r="AR51" s="368">
        <v>84.3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265911</v>
      </c>
      <c r="AN52" s="372">
        <v>90662</v>
      </c>
      <c r="AO52" s="373">
        <v>108.4</v>
      </c>
      <c r="AP52" s="374">
        <v>141525</v>
      </c>
      <c r="AQ52" s="375">
        <v>10.1</v>
      </c>
      <c r="AR52" s="376">
        <v>98.3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493490</v>
      </c>
      <c r="AN53" s="364">
        <v>170522</v>
      </c>
      <c r="AO53" s="365">
        <v>28.8</v>
      </c>
      <c r="AP53" s="366">
        <v>245039</v>
      </c>
      <c r="AQ53" s="367">
        <v>-15.1</v>
      </c>
      <c r="AR53" s="368">
        <v>43.9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307060</v>
      </c>
      <c r="AN54" s="372">
        <v>106102</v>
      </c>
      <c r="AO54" s="373">
        <v>17</v>
      </c>
      <c r="AP54" s="374">
        <v>108922</v>
      </c>
      <c r="AQ54" s="375">
        <v>-23</v>
      </c>
      <c r="AR54" s="376">
        <v>40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401946</v>
      </c>
      <c r="AN55" s="364">
        <v>140344</v>
      </c>
      <c r="AO55" s="365">
        <v>-17.7</v>
      </c>
      <c r="AP55" s="366">
        <v>291945</v>
      </c>
      <c r="AQ55" s="367">
        <v>19.100000000000001</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279557</v>
      </c>
      <c r="AN56" s="372">
        <v>97611</v>
      </c>
      <c r="AO56" s="373">
        <v>-8</v>
      </c>
      <c r="AP56" s="374">
        <v>127651</v>
      </c>
      <c r="AQ56" s="375">
        <v>17.2</v>
      </c>
      <c r="AR56" s="376">
        <v>-25.2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517678</v>
      </c>
      <c r="AN57" s="364">
        <v>183444</v>
      </c>
      <c r="AO57" s="365">
        <v>30.7</v>
      </c>
      <c r="AP57" s="366">
        <v>291173</v>
      </c>
      <c r="AQ57" s="367">
        <v>-0.3</v>
      </c>
      <c r="AR57" s="368">
        <v>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239910</v>
      </c>
      <c r="AN58" s="372">
        <v>85014</v>
      </c>
      <c r="AO58" s="373">
        <v>-12.9</v>
      </c>
      <c r="AP58" s="374">
        <v>119071</v>
      </c>
      <c r="AQ58" s="375">
        <v>-6.7</v>
      </c>
      <c r="AR58" s="376">
        <v>-6.2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352254</v>
      </c>
      <c r="AN59" s="364">
        <v>127953</v>
      </c>
      <c r="AO59" s="365">
        <v>-30.2</v>
      </c>
      <c r="AP59" s="366">
        <v>271581</v>
      </c>
      <c r="AQ59" s="367">
        <v>-6.7</v>
      </c>
      <c r="AR59" s="368">
        <v>-23.5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269060</v>
      </c>
      <c r="AN60" s="372">
        <v>97733</v>
      </c>
      <c r="AO60" s="373">
        <v>15</v>
      </c>
      <c r="AP60" s="374">
        <v>117844</v>
      </c>
      <c r="AQ60" s="375">
        <v>-1</v>
      </c>
      <c r="AR60" s="376">
        <v>16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430736</v>
      </c>
      <c r="AN61" s="379">
        <v>150931</v>
      </c>
      <c r="AO61" s="380">
        <v>23.3</v>
      </c>
      <c r="AP61" s="381">
        <v>277658</v>
      </c>
      <c r="AQ61" s="382">
        <v>3.6</v>
      </c>
      <c r="AR61" s="368">
        <v>19.7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272300</v>
      </c>
      <c r="AN62" s="372">
        <v>95424</v>
      </c>
      <c r="AO62" s="373">
        <v>23.9</v>
      </c>
      <c r="AP62" s="374">
        <v>123003</v>
      </c>
      <c r="AQ62" s="375">
        <v>-0.7</v>
      </c>
      <c r="AR62" s="376">
        <v>24.6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zGBwzAEDfVA923J3upZCQEpJUSPhGtQjb/jfsfHop/RKobmjyryVyVyeWLXKk4p07ffdjN7m+hn3AeAu/BEWw==" saltValue="+4VzlsGXLVM9g5PN1hds5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8" zoomScale="75" zoomScaleNormal="75" zoomScaleSheetLayoutView="55" workbookViewId="0">
      <selection activeCell="H63" sqref="H6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ouDoZxVrigGowfIFTQ1Pqj8t1a7NqIA1A9Rk/ylzf6FHiofi16DAE5+6o0y2uy5G33XdI6z6rLGalF++VQAPg==" saltValue="WfEQvdK3be6dgfOSCwSa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40" zoomScale="75" zoomScaleNormal="75" zoomScaleSheetLayoutView="55" workbookViewId="0">
      <selection activeCell="H63" sqref="H6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x1D6j6BDgX7yStqTo2WCUBamQY+qpKjKBgmSxc6Hhz7ewKa9kgT5BEL8HMTcZ6+JtzQ2bTH9pvECANG17LaQg==" saltValue="Dvlo8VLFN/xaReyDPq8y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B34" zoomScale="75" zoomScaleNormal="75" zoomScaleSheetLayoutView="100" workbookViewId="0">
      <selection activeCell="H63" sqref="H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44.16</v>
      </c>
      <c r="G47" s="12">
        <v>43.96</v>
      </c>
      <c r="H47" s="12">
        <v>44.43</v>
      </c>
      <c r="I47" s="12">
        <v>45.71</v>
      </c>
      <c r="J47" s="13">
        <v>45.59</v>
      </c>
    </row>
    <row r="48" spans="2:10" ht="57.75" customHeight="1" x14ac:dyDescent="0.15">
      <c r="B48" s="14"/>
      <c r="C48" s="1196" t="s">
        <v>4</v>
      </c>
      <c r="D48" s="1196"/>
      <c r="E48" s="1197"/>
      <c r="F48" s="15">
        <v>5.38</v>
      </c>
      <c r="G48" s="16">
        <v>7.98</v>
      </c>
      <c r="H48" s="16">
        <v>4.6500000000000004</v>
      </c>
      <c r="I48" s="16">
        <v>4.51</v>
      </c>
      <c r="J48" s="17">
        <v>4.93</v>
      </c>
    </row>
    <row r="49" spans="2:10" ht="57.75" customHeight="1" thickBot="1" x14ac:dyDescent="0.2">
      <c r="B49" s="18"/>
      <c r="C49" s="1198" t="s">
        <v>5</v>
      </c>
      <c r="D49" s="1198"/>
      <c r="E49" s="1199"/>
      <c r="F49" s="19">
        <v>0.08</v>
      </c>
      <c r="G49" s="20">
        <v>3.96</v>
      </c>
      <c r="H49" s="20" t="s">
        <v>565</v>
      </c>
      <c r="I49" s="20">
        <v>5.76</v>
      </c>
      <c r="J49" s="21">
        <v>5.16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v8aoCuHZn3UPGquksVIYSUqu+GVBIz9ZO2iOp5uuJbsa05fWAdq/GjuvfUlxlA6NoslfONTcH7FkRnS3y8QLg==" saltValue="w+zRvv1lmQgfWkma8MoJ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2020-03-02T09:35:07Z</cp:lastPrinted>
  <dcterms:created xsi:type="dcterms:W3CDTF">2020-02-10T04:00:55Z</dcterms:created>
  <dcterms:modified xsi:type="dcterms:W3CDTF">2020-03-02T09:36:08Z</dcterms:modified>
  <cp:category/>
</cp:coreProperties>
</file>